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งาน สวส\3.ภาระงานตามตัวชี้วัด\2-64ภาระงาน\"/>
    </mc:Choice>
  </mc:AlternateContent>
  <bookViews>
    <workbookView xWindow="-120" yWindow="-120" windowWidth="20730" windowHeight="11160" activeTab="4"/>
  </bookViews>
  <sheets>
    <sheet name="ปริมาณ" sheetId="8" r:id="rId1"/>
    <sheet name="คุณภาพ" sheetId="9" r:id="rId2"/>
    <sheet name="ผลผลิตของงาน" sheetId="10" r:id="rId3"/>
    <sheet name="คำนวณคะแนนใน HRD " sheetId="11" r:id="rId4"/>
    <sheet name="ผลผลิตของงาน (ผอ)" sheetId="13" r:id="rId5"/>
  </sheets>
  <definedNames>
    <definedName name="_xlnm.Print_Area" localSheetId="3">'คำนวณคะแนนใน HRD '!$A$1:$X$38</definedName>
    <definedName name="_xlnm.Print_Area" localSheetId="1">คุณภาพ!$A$1:$N$34</definedName>
    <definedName name="_xlnm.Print_Area" localSheetId="0">ปริมาณ!$A$1:$N$34</definedName>
    <definedName name="_xlnm.Print_Area" localSheetId="2">ผลผลิตของงาน!$A$1:$N$15</definedName>
    <definedName name="_xlnm.Print_Area" localSheetId="4">'ผลผลิตของงาน (ผอ)'!$A$1:$M$21</definedName>
    <definedName name="_xlnm.Print_Titles" localSheetId="1">คุณภาพ!$2:$8</definedName>
    <definedName name="_xlnm.Print_Titles" localSheetId="0">ปริมาณ!$1:$8</definedName>
    <definedName name="_xlnm.Print_Titles" localSheetId="2">ผลผลิตของงาน!$2:$8</definedName>
    <definedName name="_xlnm.Print_Titles" localSheetId="4">'ผลผลิตของงาน (ผอ)'!$2:$8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4" i="13" l="1"/>
  <c r="J4" i="13"/>
  <c r="G5" i="13"/>
  <c r="J5" i="13"/>
  <c r="F23" i="9" l="1"/>
  <c r="E23" i="9"/>
  <c r="E11" i="9" l="1"/>
  <c r="E14" i="9"/>
  <c r="M5" i="13" l="1"/>
  <c r="M4" i="13"/>
  <c r="D4" i="13"/>
  <c r="B4" i="13"/>
  <c r="D3" i="13"/>
  <c r="E12" i="9"/>
  <c r="E20" i="9"/>
  <c r="E19" i="9"/>
  <c r="E15" i="9"/>
  <c r="E16" i="9"/>
  <c r="F11" i="9" l="1"/>
  <c r="F12" i="9"/>
  <c r="F13" i="9"/>
  <c r="F14" i="9"/>
  <c r="F17" i="9"/>
  <c r="F18" i="9"/>
  <c r="F20" i="9"/>
  <c r="F21" i="9"/>
  <c r="F22" i="9"/>
  <c r="F25" i="9"/>
  <c r="F26" i="9"/>
  <c r="F28" i="9"/>
  <c r="F29" i="9"/>
  <c r="F30" i="9"/>
  <c r="F10" i="9"/>
  <c r="E26" i="9"/>
  <c r="E28" i="9"/>
  <c r="E29" i="9"/>
  <c r="E30" i="9"/>
  <c r="E25" i="9"/>
  <c r="E17" i="9"/>
  <c r="E18" i="9"/>
  <c r="E21" i="9"/>
  <c r="E22" i="9"/>
  <c r="E13" i="9"/>
  <c r="E10" i="9"/>
  <c r="B30" i="9"/>
  <c r="B29" i="9"/>
  <c r="B28" i="9"/>
  <c r="B26" i="9"/>
  <c r="B25" i="9"/>
  <c r="B18" i="9"/>
  <c r="B11" i="9"/>
  <c r="H37" i="11" l="1"/>
  <c r="D14" i="10"/>
  <c r="D33" i="9"/>
  <c r="D33" i="8"/>
  <c r="P26" i="11"/>
  <c r="P27" i="11"/>
  <c r="P28" i="11"/>
  <c r="P29" i="11"/>
  <c r="P30" i="11"/>
  <c r="P31" i="11"/>
  <c r="P32" i="11"/>
  <c r="P33" i="11"/>
  <c r="P25" i="11"/>
  <c r="P24" i="11"/>
  <c r="B23" i="11" l="1"/>
  <c r="B19" i="11"/>
  <c r="H5" i="10"/>
  <c r="N5" i="9"/>
  <c r="K5" i="9"/>
  <c r="H5" i="9"/>
  <c r="D4" i="9"/>
  <c r="B4" i="9"/>
  <c r="D3" i="9"/>
  <c r="B3" i="9"/>
  <c r="T5" i="11"/>
  <c r="R5" i="11"/>
  <c r="O5" i="11"/>
  <c r="T4" i="11"/>
  <c r="R4" i="11"/>
  <c r="O4" i="11"/>
  <c r="N5" i="10"/>
  <c r="K5" i="10"/>
  <c r="N4" i="10"/>
  <c r="K4" i="10"/>
  <c r="N4" i="9"/>
  <c r="K4" i="9"/>
  <c r="H4" i="9"/>
  <c r="H4" i="10"/>
  <c r="P22" i="11"/>
  <c r="P21" i="11"/>
  <c r="P20" i="11"/>
  <c r="P19" i="11"/>
  <c r="P16" i="11"/>
  <c r="P15" i="11"/>
  <c r="P14" i="11"/>
  <c r="P13" i="11"/>
  <c r="P12" i="11"/>
  <c r="D4" i="11"/>
  <c r="D3" i="11"/>
  <c r="D4" i="10"/>
  <c r="D3" i="10"/>
  <c r="B4" i="11"/>
  <c r="B4" i="10"/>
  <c r="T25" i="11"/>
  <c r="T26" i="11"/>
  <c r="T27" i="11"/>
  <c r="T28" i="11"/>
  <c r="T29" i="11"/>
  <c r="T30" i="11"/>
  <c r="T31" i="11"/>
  <c r="T32" i="11"/>
  <c r="T33" i="11"/>
  <c r="T24" i="11"/>
  <c r="T12" i="11"/>
  <c r="T13" i="11"/>
  <c r="T14" i="11"/>
  <c r="T15" i="11"/>
  <c r="T16" i="11"/>
  <c r="T19" i="11"/>
  <c r="T20" i="11"/>
  <c r="T21" i="11"/>
  <c r="T22" i="11"/>
  <c r="T11" i="11"/>
  <c r="P11" i="11"/>
  <c r="J33" i="11"/>
  <c r="J34" i="11"/>
  <c r="J32" i="11"/>
  <c r="J29" i="11"/>
  <c r="J30" i="11"/>
  <c r="J28" i="11"/>
  <c r="J25" i="11"/>
  <c r="J26" i="11"/>
  <c r="J24" i="11"/>
  <c r="J20" i="11"/>
  <c r="J21" i="11"/>
  <c r="J22" i="11"/>
  <c r="J13" i="11"/>
  <c r="J14" i="11"/>
  <c r="J15" i="11"/>
  <c r="J16" i="11"/>
  <c r="J12" i="11"/>
  <c r="I34" i="11"/>
  <c r="I33" i="11"/>
  <c r="I32" i="11"/>
  <c r="I30" i="11"/>
  <c r="I29" i="11"/>
  <c r="I28" i="11"/>
  <c r="I26" i="11"/>
  <c r="I25" i="11"/>
  <c r="I24" i="11"/>
  <c r="I23" i="11"/>
  <c r="I22" i="11"/>
  <c r="I21" i="11"/>
  <c r="I20" i="11"/>
  <c r="I19" i="11"/>
  <c r="I16" i="11"/>
  <c r="I15" i="11"/>
  <c r="I14" i="11"/>
  <c r="I13" i="11"/>
  <c r="I12" i="11"/>
  <c r="I11" i="11"/>
  <c r="B33" i="11"/>
  <c r="B34" i="11"/>
  <c r="B30" i="11"/>
  <c r="C34" i="11"/>
  <c r="C33" i="11"/>
  <c r="C30" i="11"/>
  <c r="C29" i="11"/>
  <c r="C32" i="11"/>
  <c r="B32" i="11"/>
  <c r="B29" i="11"/>
  <c r="C28" i="11"/>
  <c r="B28" i="11"/>
  <c r="B25" i="11"/>
  <c r="C25" i="11"/>
  <c r="B26" i="11"/>
  <c r="C26" i="11"/>
  <c r="C24" i="11"/>
  <c r="B24" i="11"/>
  <c r="B21" i="11"/>
  <c r="C21" i="11"/>
  <c r="B22" i="11"/>
  <c r="C22" i="11"/>
  <c r="C20" i="11"/>
  <c r="B20" i="11"/>
  <c r="C13" i="11"/>
  <c r="C15" i="11"/>
  <c r="C16" i="11"/>
  <c r="C12" i="11"/>
  <c r="B16" i="11"/>
  <c r="B15" i="11"/>
  <c r="B14" i="11"/>
  <c r="B13" i="11"/>
  <c r="B12" i="11"/>
  <c r="B11" i="11"/>
  <c r="B3" i="11" l="1"/>
  <c r="B3" i="13"/>
  <c r="E12" i="11"/>
  <c r="F12" i="11" s="1"/>
  <c r="G12" i="11" s="1"/>
  <c r="L32" i="11"/>
  <c r="M32" i="11" s="1"/>
  <c r="N32" i="11" s="1"/>
  <c r="E32" i="11"/>
  <c r="F32" i="11" s="1"/>
  <c r="G32" i="11" s="1"/>
  <c r="B3" i="10"/>
  <c r="L24" i="11"/>
  <c r="M24" i="11" s="1"/>
  <c r="N24" i="11" s="1"/>
  <c r="V11" i="11"/>
  <c r="W11" i="11" s="1"/>
  <c r="X11" i="11" s="1"/>
  <c r="V24" i="11"/>
  <c r="W24" i="11" s="1"/>
  <c r="X24" i="11" s="1"/>
  <c r="E28" i="11"/>
  <c r="F28" i="11" s="1"/>
  <c r="G28" i="11" s="1"/>
  <c r="L28" i="11"/>
  <c r="M28" i="11" s="1"/>
  <c r="N28" i="11" s="1"/>
  <c r="L20" i="11"/>
  <c r="M20" i="11" s="1"/>
  <c r="N20" i="11" s="1"/>
  <c r="L12" i="11"/>
  <c r="M12" i="11" s="1"/>
  <c r="N12" i="11" s="1"/>
  <c r="E20" i="11"/>
  <c r="F20" i="11" s="1"/>
  <c r="G20" i="11" s="1"/>
  <c r="E24" i="11"/>
  <c r="F24" i="11" s="1"/>
  <c r="G24" i="11" s="1"/>
</calcChain>
</file>

<file path=xl/comments1.xml><?xml version="1.0" encoding="utf-8"?>
<comments xmlns="http://schemas.openxmlformats.org/spreadsheetml/2006/main">
  <authors>
    <author>Game</author>
  </authors>
  <commentList>
    <comment ref="D8" authorId="0" shapeId="0">
      <text>
        <r>
          <rPr>
            <sz val="12"/>
            <color indexed="81"/>
            <rFont val="Tahoma"/>
            <family val="2"/>
          </rPr>
          <t>ใส่ระดับคะแนนที่ได้รับ
ตั้งแต่ 1 - 5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8" authorId="0" shapeId="0">
      <text>
        <r>
          <rPr>
            <sz val="12"/>
            <color indexed="81"/>
            <rFont val="Tahoma"/>
            <family val="2"/>
          </rPr>
          <t>ใส่ระดับคะแนนที่ได้รับ
ตั้งแต่ 1 - 5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8" authorId="0" shapeId="0">
      <text>
        <r>
          <rPr>
            <sz val="12"/>
            <color indexed="81"/>
            <rFont val="Tahoma"/>
            <family val="2"/>
          </rPr>
          <t>ใส่ระดับคะแนนที่ได้รับ
ตั้งแต่ 1 - 5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<sst xmlns="http://schemas.openxmlformats.org/spreadsheetml/2006/main" count="279" uniqueCount="105">
  <si>
    <t>ลงชื่อ</t>
  </si>
  <si>
    <t>ผู้รับมอบหมายงาน</t>
  </si>
  <si>
    <t>........../................./...........</t>
  </si>
  <si>
    <t>ผู้มอบหมายงาน</t>
  </si>
  <si>
    <t>ค่าเป้าหมายและเกณฑ์การให้คะแนน</t>
  </si>
  <si>
    <t>เป็น (   )  ข้าราชการ  (   )  พนักงานมหาวิทยาลัย  (   )  พนักงานราชการ  (   )  ลูกจ้างประจำ  (   )  ลูกจ้างเงินรายได้</t>
  </si>
  <si>
    <t xml:space="preserve">หลักฐานบ่งชี้ความสำเร็จ </t>
  </si>
  <si>
    <t xml:space="preserve">ตัวชี้วัดความสำเร็จ </t>
  </si>
  <si>
    <t>หัวข้อหน้าที่</t>
  </si>
  <si>
    <t>ภาระงาน/วัตถุประสงค์ของงาน</t>
  </si>
  <si>
    <t xml:space="preserve">น้ำหนัก </t>
  </si>
  <si>
    <t xml:space="preserve">1.1.1 </t>
  </si>
  <si>
    <t>1.1.2</t>
  </si>
  <si>
    <t>1.1.3</t>
  </si>
  <si>
    <t>1.2.1</t>
  </si>
  <si>
    <t>1.2.2</t>
  </si>
  <si>
    <t>1.3.1</t>
  </si>
  <si>
    <t>1.3.2</t>
  </si>
  <si>
    <t>2.1.1</t>
  </si>
  <si>
    <t>2.1.2</t>
  </si>
  <si>
    <t>3.1.1</t>
  </si>
  <si>
    <t>3.1.2</t>
  </si>
  <si>
    <t>2.1.3</t>
  </si>
  <si>
    <t>องค์ประกอบที่ 1 ปริมาณงาน มีค่าคะแนน 100 คะแนน คิดเป็น 25%</t>
  </si>
  <si>
    <t>องค์ประกอบที่ 3 ผลผลิตของงาน มีค่าคะแนน 100 คะแนน คิดเป็น 20%</t>
  </si>
  <si>
    <t>2. งานเพื่อการพัฒนา</t>
  </si>
  <si>
    <t xml:space="preserve">3. งานที่ได้รับมอบหมายพิเศษ </t>
  </si>
  <si>
    <t xml:space="preserve">(เลือกมาจากส่วนที่ 3 ของ JD) </t>
  </si>
  <si>
    <t>1.1 ชื่องานหลัก 1</t>
  </si>
  <si>
    <t xml:space="preserve">1.2 ชื่องานหลัก 2 </t>
  </si>
  <si>
    <t>1.3 ชื่องานหลัก 3</t>
  </si>
  <si>
    <t>.........</t>
  </si>
  <si>
    <t>..........</t>
  </si>
  <si>
    <t>...........</t>
  </si>
  <si>
    <t>1.1.4</t>
  </si>
  <si>
    <t xml:space="preserve">1. งานตามหน้าที่/งานหลัก </t>
  </si>
  <si>
    <t xml:space="preserve">คะแนนรวมที่ได้ </t>
  </si>
  <si>
    <t xml:space="preserve">องค์ประกอบที่ 1 ปริมาณงาน </t>
  </si>
  <si>
    <t>งาน</t>
  </si>
  <si>
    <t xml:space="preserve">2.1 งาน </t>
  </si>
  <si>
    <t xml:space="preserve">3.1 งาน </t>
  </si>
  <si>
    <r>
      <t xml:space="preserve">1. งานตามหน้าที่/งานหลัก </t>
    </r>
    <r>
      <rPr>
        <b/>
        <sz val="16"/>
        <color rgb="FFFF0000"/>
        <rFont val="TH SarabunPSK"/>
        <family val="2"/>
      </rPr>
      <t>(มาจากส่วนที่ 2 ของ JD)</t>
    </r>
  </si>
  <si>
    <t xml:space="preserve">คะแนนที่ได้ เพื่อนำไปกรอกใน HRD (เต็ม 5) </t>
  </si>
  <si>
    <t xml:space="preserve">ผลที่ทำได้ </t>
  </si>
  <si>
    <t>2.3 งาน</t>
  </si>
  <si>
    <t xml:space="preserve">3.2 งาน </t>
  </si>
  <si>
    <t>3.3 งาน</t>
  </si>
  <si>
    <t>3.1.3</t>
  </si>
  <si>
    <t xml:space="preserve">องค์ประกอบที่ 2 คุณภาพงาน </t>
  </si>
  <si>
    <t>1. ผลผลิตของงานจากตัวบุคคล</t>
  </si>
  <si>
    <t>2. ผลผลิตของงานจากหน่วยงาน</t>
  </si>
  <si>
    <t>องค์ประกอบที่ 3 ผลผลิต</t>
  </si>
  <si>
    <t xml:space="preserve">1. ผลผลิตของงานจากตัวบุคคล </t>
  </si>
  <si>
    <t xml:space="preserve">2. ผลผลิตของงานจากหน่วยงาน </t>
  </si>
  <si>
    <t xml:space="preserve">ร้อยละ </t>
  </si>
  <si>
    <t>สรุปผลการประเมินตามข้อตกลงในการปฏิบัติราชการ</t>
  </si>
  <si>
    <t xml:space="preserve">ชื่อ-สกุล  </t>
  </si>
  <si>
    <t xml:space="preserve">สังกัด  </t>
  </si>
  <si>
    <t xml:space="preserve">สังกัด </t>
  </si>
  <si>
    <t xml:space="preserve">ชื่อ-สกุล </t>
  </si>
  <si>
    <t>ชื่อ-สกุล</t>
  </si>
  <si>
    <t xml:space="preserve">งาน </t>
  </si>
  <si>
    <t xml:space="preserve">ตำแหน่ง </t>
  </si>
  <si>
    <t xml:space="preserve">วันที่ 1 มิถุนายน </t>
  </si>
  <si>
    <t xml:space="preserve">ถึง 30 พฤศจิกายน           </t>
  </si>
  <si>
    <t xml:space="preserve">วันที่ 1 ธันวาคม </t>
  </si>
  <si>
    <t xml:space="preserve">ถึง 31 พฤษภาคม </t>
  </si>
  <si>
    <t xml:space="preserve">1.1 งาน </t>
  </si>
  <si>
    <t xml:space="preserve">1.2 งาน </t>
  </si>
  <si>
    <t xml:space="preserve">1.3 งาน </t>
  </si>
  <si>
    <t xml:space="preserve">2.1.1 </t>
  </si>
  <si>
    <t xml:space="preserve">1.3 ชื่องานหลัก 3 </t>
  </si>
  <si>
    <r>
      <t xml:space="preserve">1. งานตามหน้าที่/งานหลัก </t>
    </r>
    <r>
      <rPr>
        <b/>
        <sz val="14"/>
        <color rgb="FFFF0000"/>
        <rFont val="TH SarabunPSK"/>
        <family val="2"/>
      </rPr>
      <t>(มาจากส่วนที่ 2 ของ JD)</t>
    </r>
  </si>
  <si>
    <t xml:space="preserve">แบบฟอร์มตามข้อตกลงการกำหนดตัวชี้วัดเพื่อประเมินผลการปฏิบัติราชการ (Performmance Agreement) </t>
  </si>
  <si>
    <t>ตัวชี้วัดความสำเร็จ</t>
  </si>
  <si>
    <t>องค์ประกอบที่ 2 คุณภาพของงาน มีค่าคะแนน 100 คะแนน คิดเป็น 25%</t>
  </si>
  <si>
    <t>(นายเอกชัย เนาวนิช)</t>
  </si>
  <si>
    <t>สำนักวิทยบริการและเทคโนโลยีสารสนเทศ</t>
  </si>
  <si>
    <r>
      <rPr>
        <b/>
        <sz val="16"/>
        <rFont val="Wingdings 2"/>
        <family val="1"/>
        <charset val="2"/>
      </rPr>
      <t xml:space="preserve">  </t>
    </r>
    <r>
      <rPr>
        <b/>
        <sz val="16"/>
        <rFont val="TH SarabunPSK"/>
        <family val="2"/>
      </rPr>
      <t>รอบที่ 1/</t>
    </r>
  </si>
  <si>
    <r>
      <rPr>
        <b/>
        <sz val="16"/>
        <rFont val="Wingdings 2"/>
        <family val="1"/>
        <charset val="2"/>
      </rPr>
      <t>P</t>
    </r>
    <r>
      <rPr>
        <b/>
        <sz val="16"/>
        <rFont val="TH SarabunPSK"/>
        <family val="2"/>
      </rPr>
      <t xml:space="preserve">      รอบที่ 2/</t>
    </r>
  </si>
  <si>
    <r>
      <t xml:space="preserve">เป็น (   ) ข้าราชการ  ( </t>
    </r>
    <r>
      <rPr>
        <b/>
        <sz val="16"/>
        <rFont val="Wingdings 2"/>
        <family val="1"/>
        <charset val="2"/>
      </rPr>
      <t>P</t>
    </r>
    <r>
      <rPr>
        <b/>
        <sz val="16"/>
        <rFont val="TH SarabunPSK"/>
        <family val="2"/>
      </rPr>
      <t xml:space="preserve">  ) พนักงานมหาวิทยาลัย  (   ) พนักงานราชการ  (   ) ลูกจ้างประจำ  (   ) ลูกจ้างเงินรายได้</t>
    </r>
  </si>
  <si>
    <t>……………………………………………………ผู้รับมอบหมายงาน</t>
  </si>
  <si>
    <t xml:space="preserve">   ........../................./...........</t>
  </si>
  <si>
    <t>1.1.5</t>
  </si>
  <si>
    <t>สารบรรณและธุรการ</t>
  </si>
  <si>
    <t>1.1.6</t>
  </si>
  <si>
    <t>1.1.7</t>
  </si>
  <si>
    <t>1.2.3</t>
  </si>
  <si>
    <t>1.2.4</t>
  </si>
  <si>
    <t>ส่งเสริมคุณภาพ</t>
  </si>
  <si>
    <t>งานวิจัย/จัดทำคู่มือการปฏิบัติงาน</t>
  </si>
  <si>
    <t>พัฒนางานที่ทำอยู่</t>
  </si>
  <si>
    <t>ลงชื่อ...................................................................</t>
  </si>
  <si>
    <t>.................................................................</t>
  </si>
  <si>
    <t>รอบที่ 1/</t>
  </si>
  <si>
    <t>รอบที่ 2/</t>
  </si>
  <si>
    <t>เองและการประเมินของบุคลากรในระบบ HRD (ติดตามการจัดทำบันทึกข้อตกลงการกำหนตัวชี้วัดเพื่อปฏิบัติราชการ/แจ้งกำหนดการประเมิน/ติดตามบุคลากรให้ทำการประเมิน)</t>
  </si>
  <si>
    <t>1.3.3</t>
  </si>
  <si>
    <t>2.2 งาน</t>
  </si>
  <si>
    <t xml:space="preserve"> </t>
  </si>
  <si>
    <t xml:space="preserve">       (                )</t>
  </si>
  <si>
    <t>(                )</t>
  </si>
  <si>
    <t>หัวหน้างาน…………………….</t>
  </si>
  <si>
    <t>พัฒนาตนเองตามตำแหน่งงาน และพัฒนาด้านอื่น ๆ อีกไม่น้อยกว่า 2 ด้าน</t>
  </si>
  <si>
    <t>ผลผลิต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</si>
</sst>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8"/>
      <name val="TH SarabunPSK"/>
      <family val="2"/>
    </font>
    <font>
      <b/>
      <sz val="20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color rgb="FFFF0000"/>
      <name val="TH SarabunPSK"/>
      <family val="2"/>
    </font>
    <font>
      <b/>
      <sz val="12"/>
      <color rgb="FFFF0000"/>
      <name val="TH SarabunPSK"/>
      <family val="2"/>
    </font>
    <font>
      <b/>
      <sz val="12"/>
      <name val="TH SarabunPSK"/>
      <family val="2"/>
    </font>
    <font>
      <b/>
      <sz val="14"/>
      <color rgb="FFFF0000"/>
      <name val="TH SarabunPSK"/>
      <family val="2"/>
    </font>
    <font>
      <sz val="9"/>
      <color indexed="81"/>
      <name val="Tahoma"/>
      <family val="2"/>
    </font>
    <font>
      <sz val="12"/>
      <color indexed="81"/>
      <name val="Tahoma"/>
      <family val="2"/>
    </font>
    <font>
      <b/>
      <sz val="16"/>
      <name val="Wingdings 2"/>
      <family val="1"/>
      <charset val="2"/>
    </font>
    <font>
      <sz val="14"/>
      <name val="TH SarabunPSK"/>
      <family val="2"/>
    </font>
    <font>
      <sz val="15"/>
      <name val="TH SarabunPSK"/>
      <family val="2"/>
    </font>
    <font>
      <b/>
      <sz val="16"/>
      <color theme="0"/>
      <name val="TH SarabunPSK"/>
      <family val="2"/>
    </font>
    <font>
      <sz val="10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6" fillId="0" borderId="0"/>
  </cellStyleXfs>
  <cellXfs count="301">
    <xf numFmtId="0" fontId="0" fillId="0" borderId="0" xfId="0"/>
    <xf numFmtId="0" fontId="4" fillId="2" borderId="0" xfId="1" applyFont="1" applyFill="1" applyAlignment="1">
      <alignment horizontal="center" vertical="top"/>
    </xf>
    <xf numFmtId="0" fontId="4" fillId="2" borderId="0" xfId="1" applyFont="1" applyFill="1" applyAlignment="1">
      <alignment horizontal="center" vertical="center"/>
    </xf>
    <xf numFmtId="0" fontId="5" fillId="2" borderId="0" xfId="1" applyFont="1" applyFill="1" applyBorder="1" applyAlignment="1">
      <alignment vertical="top"/>
    </xf>
    <xf numFmtId="0" fontId="4" fillId="2" borderId="1" xfId="1" applyFont="1" applyFill="1" applyBorder="1" applyAlignment="1">
      <alignment horizontal="center" vertical="center"/>
    </xf>
    <xf numFmtId="0" fontId="5" fillId="0" borderId="6" xfId="1" applyFont="1" applyBorder="1" applyAlignment="1">
      <alignment horizontal="left" vertical="top" wrapText="1"/>
    </xf>
    <xf numFmtId="0" fontId="5" fillId="2" borderId="0" xfId="1" applyFont="1" applyFill="1" applyAlignment="1"/>
    <xf numFmtId="0" fontId="4" fillId="2" borderId="0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center" vertical="center" wrapText="1"/>
    </xf>
    <xf numFmtId="0" fontId="4" fillId="0" borderId="0" xfId="1" applyFont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4" fillId="0" borderId="0" xfId="1" applyFont="1" applyBorder="1" applyAlignment="1">
      <alignment vertical="center" wrapText="1"/>
    </xf>
    <xf numFmtId="0" fontId="4" fillId="0" borderId="0" xfId="1" applyFont="1" applyBorder="1" applyAlignment="1">
      <alignment horizontal="left" vertical="center"/>
    </xf>
    <xf numFmtId="0" fontId="5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horizontal="left" vertical="center"/>
    </xf>
    <xf numFmtId="0" fontId="4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vertical="center"/>
    </xf>
    <xf numFmtId="0" fontId="4" fillId="2" borderId="13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vertical="top"/>
    </xf>
    <xf numFmtId="0" fontId="5" fillId="2" borderId="1" xfId="1" applyFont="1" applyFill="1" applyBorder="1" applyAlignment="1">
      <alignment vertical="top"/>
    </xf>
    <xf numFmtId="0" fontId="5" fillId="2" borderId="0" xfId="1" applyFont="1" applyFill="1" applyAlignment="1">
      <alignment vertical="top"/>
    </xf>
    <xf numFmtId="0" fontId="5" fillId="2" borderId="0" xfId="1" applyFont="1" applyFill="1" applyBorder="1" applyAlignment="1">
      <alignment horizontal="center" vertical="center"/>
    </xf>
    <xf numFmtId="0" fontId="5" fillId="2" borderId="0" xfId="1" applyFont="1" applyFill="1" applyAlignment="1">
      <alignment vertical="center"/>
    </xf>
    <xf numFmtId="0" fontId="5" fillId="2" borderId="0" xfId="1" applyFont="1" applyFill="1" applyBorder="1" applyAlignment="1"/>
    <xf numFmtId="0" fontId="5" fillId="2" borderId="0" xfId="1" applyFont="1" applyFill="1" applyAlignment="1">
      <alignment horizontal="right"/>
    </xf>
    <xf numFmtId="0" fontId="5" fillId="0" borderId="1" xfId="1" applyFont="1" applyBorder="1" applyAlignment="1">
      <alignment horizontal="left" vertical="top" wrapText="1"/>
    </xf>
    <xf numFmtId="0" fontId="5" fillId="2" borderId="0" xfId="1" applyFont="1" applyFill="1" applyAlignment="1">
      <alignment horizontal="center"/>
    </xf>
    <xf numFmtId="0" fontId="5" fillId="2" borderId="0" xfId="1" applyFont="1" applyFill="1" applyBorder="1" applyAlignment="1">
      <alignment horizontal="center"/>
    </xf>
    <xf numFmtId="0" fontId="5" fillId="2" borderId="4" xfId="1" applyFont="1" applyFill="1" applyBorder="1" applyAlignment="1">
      <alignment horizontal="left" vertical="top"/>
    </xf>
    <xf numFmtId="0" fontId="5" fillId="2" borderId="6" xfId="1" applyFont="1" applyFill="1" applyBorder="1" applyAlignment="1">
      <alignment horizontal="left" vertical="top"/>
    </xf>
    <xf numFmtId="0" fontId="7" fillId="2" borderId="6" xfId="1" applyFont="1" applyFill="1" applyBorder="1" applyAlignment="1">
      <alignment horizontal="center" vertical="center"/>
    </xf>
    <xf numFmtId="0" fontId="5" fillId="2" borderId="17" xfId="1" applyFont="1" applyFill="1" applyBorder="1" applyAlignment="1">
      <alignment horizontal="center" vertical="top" wrapText="1"/>
    </xf>
    <xf numFmtId="0" fontId="7" fillId="2" borderId="13" xfId="1" applyFont="1" applyFill="1" applyBorder="1" applyAlignment="1">
      <alignment horizontal="center" vertical="center"/>
    </xf>
    <xf numFmtId="0" fontId="4" fillId="0" borderId="13" xfId="1" applyFont="1" applyBorder="1" applyAlignment="1">
      <alignment horizontal="center" vertical="top" wrapText="1"/>
    </xf>
    <xf numFmtId="0" fontId="4" fillId="2" borderId="6" xfId="1" applyFont="1" applyFill="1" applyBorder="1" applyAlignment="1">
      <alignment horizontal="center" vertical="top"/>
    </xf>
    <xf numFmtId="0" fontId="4" fillId="0" borderId="15" xfId="1" applyFont="1" applyBorder="1" applyAlignment="1">
      <alignment horizontal="center" vertical="top" wrapText="1"/>
    </xf>
    <xf numFmtId="0" fontId="4" fillId="2" borderId="0" xfId="1" applyFont="1" applyFill="1" applyAlignment="1"/>
    <xf numFmtId="0" fontId="4" fillId="0" borderId="14" xfId="1" applyFont="1" applyBorder="1" applyAlignment="1">
      <alignment horizontal="center" vertical="top" wrapText="1"/>
    </xf>
    <xf numFmtId="0" fontId="4" fillId="0" borderId="1" xfId="1" applyFont="1" applyBorder="1" applyAlignment="1">
      <alignment horizontal="center" vertical="top" wrapText="1"/>
    </xf>
    <xf numFmtId="0" fontId="4" fillId="2" borderId="24" xfId="1" applyFont="1" applyFill="1" applyBorder="1" applyAlignment="1">
      <alignment vertical="center"/>
    </xf>
    <xf numFmtId="0" fontId="7" fillId="2" borderId="26" xfId="1" applyFont="1" applyFill="1" applyBorder="1" applyAlignment="1">
      <alignment horizontal="center" vertical="center"/>
    </xf>
    <xf numFmtId="0" fontId="4" fillId="2" borderId="24" xfId="1" applyFont="1" applyFill="1" applyBorder="1" applyAlignment="1">
      <alignment horizontal="left" vertical="center"/>
    </xf>
    <xf numFmtId="0" fontId="7" fillId="2" borderId="27" xfId="1" applyFont="1" applyFill="1" applyBorder="1" applyAlignment="1">
      <alignment horizontal="center" vertical="center"/>
    </xf>
    <xf numFmtId="0" fontId="5" fillId="0" borderId="28" xfId="1" applyFont="1" applyBorder="1" applyAlignment="1">
      <alignment horizontal="left" vertical="top" wrapText="1"/>
    </xf>
    <xf numFmtId="0" fontId="5" fillId="2" borderId="25" xfId="1" applyFont="1" applyFill="1" applyBorder="1" applyAlignment="1">
      <alignment horizontal="center" vertical="top" wrapText="1"/>
    </xf>
    <xf numFmtId="0" fontId="4" fillId="2" borderId="28" xfId="1" applyFont="1" applyFill="1" applyBorder="1" applyAlignment="1">
      <alignment vertical="center"/>
    </xf>
    <xf numFmtId="0" fontId="5" fillId="2" borderId="30" xfId="1" applyFont="1" applyFill="1" applyBorder="1" applyAlignment="1">
      <alignment vertical="top"/>
    </xf>
    <xf numFmtId="0" fontId="4" fillId="2" borderId="31" xfId="1" applyFont="1" applyFill="1" applyBorder="1" applyAlignment="1">
      <alignment horizontal="left" vertical="top"/>
    </xf>
    <xf numFmtId="0" fontId="5" fillId="0" borderId="30" xfId="1" applyFont="1" applyBorder="1" applyAlignment="1">
      <alignment horizontal="left" vertical="top" wrapText="1"/>
    </xf>
    <xf numFmtId="0" fontId="5" fillId="2" borderId="28" xfId="1" applyFont="1" applyFill="1" applyBorder="1" applyAlignment="1">
      <alignment horizontal="left" vertical="top"/>
    </xf>
    <xf numFmtId="0" fontId="5" fillId="2" borderId="32" xfId="1" applyFont="1" applyFill="1" applyBorder="1" applyAlignment="1">
      <alignment horizontal="left" vertical="top"/>
    </xf>
    <xf numFmtId="0" fontId="5" fillId="2" borderId="24" xfId="1" applyFont="1" applyFill="1" applyBorder="1" applyAlignment="1">
      <alignment horizontal="center" vertical="center"/>
    </xf>
    <xf numFmtId="0" fontId="4" fillId="4" borderId="13" xfId="1" applyFont="1" applyFill="1" applyBorder="1" applyAlignment="1">
      <alignment horizontal="center" vertical="center"/>
    </xf>
    <xf numFmtId="0" fontId="4" fillId="4" borderId="14" xfId="1" applyFont="1" applyFill="1" applyBorder="1" applyAlignment="1">
      <alignment horizontal="center" vertical="top" wrapText="1"/>
    </xf>
    <xf numFmtId="0" fontId="4" fillId="4" borderId="1" xfId="1" applyFont="1" applyFill="1" applyBorder="1" applyAlignment="1">
      <alignment horizontal="center" vertical="top" wrapText="1"/>
    </xf>
    <xf numFmtId="0" fontId="4" fillId="4" borderId="1" xfId="1" applyFont="1" applyFill="1" applyBorder="1" applyAlignment="1">
      <alignment horizontal="center" vertical="top"/>
    </xf>
    <xf numFmtId="0" fontId="4" fillId="4" borderId="8" xfId="1" applyFont="1" applyFill="1" applyBorder="1" applyAlignment="1">
      <alignment horizontal="center" vertical="top"/>
    </xf>
    <xf numFmtId="0" fontId="4" fillId="4" borderId="34" xfId="1" applyFont="1" applyFill="1" applyBorder="1" applyAlignment="1">
      <alignment horizontal="center" vertical="top"/>
    </xf>
    <xf numFmtId="0" fontId="5" fillId="0" borderId="28" xfId="1" applyFont="1" applyBorder="1" applyAlignment="1">
      <alignment horizontal="center" vertical="top" wrapText="1"/>
    </xf>
    <xf numFmtId="2" fontId="5" fillId="0" borderId="28" xfId="1" applyNumberFormat="1" applyFont="1" applyBorder="1" applyAlignment="1">
      <alignment horizontal="center" vertical="top" wrapText="1"/>
    </xf>
    <xf numFmtId="0" fontId="4" fillId="4" borderId="6" xfId="1" applyFont="1" applyFill="1" applyBorder="1" applyAlignment="1">
      <alignment horizontal="center" vertical="top"/>
    </xf>
    <xf numFmtId="0" fontId="4" fillId="3" borderId="34" xfId="1" applyFont="1" applyFill="1" applyBorder="1" applyAlignment="1">
      <alignment horizontal="center" vertical="top"/>
    </xf>
    <xf numFmtId="0" fontId="5" fillId="0" borderId="33" xfId="1" applyFont="1" applyBorder="1" applyAlignment="1">
      <alignment horizontal="center" vertical="top" wrapText="1"/>
    </xf>
    <xf numFmtId="0" fontId="5" fillId="2" borderId="34" xfId="1" applyFont="1" applyFill="1" applyBorder="1" applyAlignment="1">
      <alignment horizontal="center" vertical="center" wrapText="1"/>
    </xf>
    <xf numFmtId="0" fontId="4" fillId="2" borderId="34" xfId="1" applyFont="1" applyFill="1" applyBorder="1" applyAlignment="1">
      <alignment horizontal="center" vertical="center"/>
    </xf>
    <xf numFmtId="0" fontId="4" fillId="2" borderId="37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left" vertical="center"/>
    </xf>
    <xf numFmtId="0" fontId="5" fillId="0" borderId="0" xfId="1" applyFont="1" applyBorder="1" applyAlignment="1">
      <alignment horizontal="center" vertical="center" wrapText="1"/>
    </xf>
    <xf numFmtId="0" fontId="5" fillId="2" borderId="24" xfId="1" applyFont="1" applyFill="1" applyBorder="1" applyAlignment="1">
      <alignment horizontal="left" vertical="center"/>
    </xf>
    <xf numFmtId="0" fontId="5" fillId="5" borderId="6" xfId="1" applyFont="1" applyFill="1" applyBorder="1" applyAlignment="1">
      <alignment horizontal="left" vertical="center"/>
    </xf>
    <xf numFmtId="0" fontId="5" fillId="5" borderId="6" xfId="1" applyFont="1" applyFill="1" applyBorder="1" applyAlignment="1">
      <alignment horizontal="left" vertical="top" wrapText="1"/>
    </xf>
    <xf numFmtId="0" fontId="5" fillId="5" borderId="13" xfId="1" applyFont="1" applyFill="1" applyBorder="1" applyAlignment="1">
      <alignment horizontal="center" vertical="top" wrapText="1"/>
    </xf>
    <xf numFmtId="0" fontId="5" fillId="5" borderId="15" xfId="1" applyFont="1" applyFill="1" applyBorder="1" applyAlignment="1">
      <alignment horizontal="center" vertical="top" wrapText="1"/>
    </xf>
    <xf numFmtId="0" fontId="5" fillId="5" borderId="6" xfId="1" applyFont="1" applyFill="1" applyBorder="1" applyAlignment="1">
      <alignment horizontal="left" vertical="top"/>
    </xf>
    <xf numFmtId="0" fontId="5" fillId="5" borderId="6" xfId="1" applyFont="1" applyFill="1" applyBorder="1" applyAlignment="1">
      <alignment horizontal="center" vertical="top"/>
    </xf>
    <xf numFmtId="0" fontId="5" fillId="5" borderId="33" xfId="1" applyFont="1" applyFill="1" applyBorder="1" applyAlignment="1">
      <alignment horizontal="left" vertical="top" wrapText="1"/>
    </xf>
    <xf numFmtId="0" fontId="5" fillId="5" borderId="34" xfId="1" applyFont="1" applyFill="1" applyBorder="1" applyAlignment="1">
      <alignment horizontal="center" vertical="top"/>
    </xf>
    <xf numFmtId="0" fontId="5" fillId="5" borderId="1" xfId="1" applyFont="1" applyFill="1" applyBorder="1" applyAlignment="1">
      <alignment horizontal="center" vertical="center"/>
    </xf>
    <xf numFmtId="0" fontId="5" fillId="5" borderId="33" xfId="1" applyFont="1" applyFill="1" applyBorder="1" applyAlignment="1">
      <alignment horizontal="center" vertical="top"/>
    </xf>
    <xf numFmtId="0" fontId="5" fillId="7" borderId="0" xfId="1" applyFont="1" applyFill="1" applyBorder="1" applyAlignment="1">
      <alignment vertical="center"/>
    </xf>
    <xf numFmtId="0" fontId="4" fillId="7" borderId="0" xfId="1" applyFont="1" applyFill="1" applyBorder="1" applyAlignment="1">
      <alignment vertical="center"/>
    </xf>
    <xf numFmtId="0" fontId="4" fillId="7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center" vertical="center"/>
    </xf>
    <xf numFmtId="0" fontId="5" fillId="2" borderId="0" xfId="1" applyFont="1" applyFill="1"/>
    <xf numFmtId="0" fontId="5" fillId="0" borderId="0" xfId="1" applyFont="1" applyFill="1" applyAlignment="1">
      <alignment vertical="center"/>
    </xf>
    <xf numFmtId="0" fontId="5" fillId="0" borderId="16" xfId="1" applyFont="1" applyFill="1" applyBorder="1" applyAlignment="1">
      <alignment horizontal="right" vertical="top"/>
    </xf>
    <xf numFmtId="0" fontId="5" fillId="0" borderId="14" xfId="1" applyFont="1" applyFill="1" applyBorder="1" applyAlignment="1">
      <alignment horizontal="left" vertical="top"/>
    </xf>
    <xf numFmtId="0" fontId="5" fillId="0" borderId="7" xfId="1" applyFont="1" applyFill="1" applyBorder="1" applyAlignment="1">
      <alignment horizontal="right" vertical="top"/>
    </xf>
    <xf numFmtId="0" fontId="5" fillId="0" borderId="8" xfId="1" applyFont="1" applyFill="1" applyBorder="1" applyAlignment="1">
      <alignment horizontal="left" vertical="top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top" wrapText="1"/>
    </xf>
    <xf numFmtId="0" fontId="5" fillId="2" borderId="0" xfId="1" applyFont="1" applyFill="1" applyAlignment="1">
      <alignment horizontal="left"/>
    </xf>
    <xf numFmtId="0" fontId="5" fillId="0" borderId="0" xfId="1" applyFont="1" applyFill="1" applyAlignment="1"/>
    <xf numFmtId="0" fontId="5" fillId="0" borderId="0" xfId="1" applyFont="1" applyFill="1" applyAlignment="1">
      <alignment horizontal="center"/>
    </xf>
    <xf numFmtId="0" fontId="5" fillId="5" borderId="17" xfId="1" applyFont="1" applyFill="1" applyBorder="1" applyAlignment="1">
      <alignment horizontal="center" vertical="center" wrapText="1"/>
    </xf>
    <xf numFmtId="0" fontId="5" fillId="5" borderId="5" xfId="1" applyFont="1" applyFill="1" applyBorder="1" applyAlignment="1">
      <alignment horizontal="left" vertical="center"/>
    </xf>
    <xf numFmtId="0" fontId="5" fillId="5" borderId="6" xfId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center" vertical="center"/>
    </xf>
    <xf numFmtId="1" fontId="4" fillId="5" borderId="17" xfId="1" applyNumberFormat="1" applyFont="1" applyFill="1" applyBorder="1" applyAlignment="1">
      <alignment horizontal="center" vertical="center" wrapText="1"/>
    </xf>
    <xf numFmtId="1" fontId="4" fillId="6" borderId="25" xfId="1" applyNumberFormat="1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center"/>
    </xf>
    <xf numFmtId="0" fontId="5" fillId="0" borderId="16" xfId="1" applyFont="1" applyFill="1" applyBorder="1" applyAlignment="1">
      <alignment horizontal="right" vertical="top"/>
    </xf>
    <xf numFmtId="0" fontId="5" fillId="0" borderId="14" xfId="1" applyFont="1" applyFill="1" applyBorder="1" applyAlignment="1">
      <alignment horizontal="left" vertical="top"/>
    </xf>
    <xf numFmtId="0" fontId="4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vertical="center" wrapText="1"/>
    </xf>
    <xf numFmtId="0" fontId="4" fillId="0" borderId="0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 wrapText="1"/>
    </xf>
    <xf numFmtId="0" fontId="4" fillId="0" borderId="0" xfId="1" applyFont="1" applyFill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left" vertical="center"/>
    </xf>
    <xf numFmtId="0" fontId="4" fillId="0" borderId="5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vertical="center"/>
    </xf>
    <xf numFmtId="0" fontId="4" fillId="0" borderId="14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5" fillId="0" borderId="12" xfId="1" applyFont="1" applyFill="1" applyBorder="1" applyAlignment="1">
      <alignment horizontal="left" vertical="top"/>
    </xf>
    <xf numFmtId="0" fontId="5" fillId="0" borderId="13" xfId="1" applyFont="1" applyFill="1" applyBorder="1" applyAlignment="1">
      <alignment horizontal="left" vertical="top"/>
    </xf>
    <xf numFmtId="0" fontId="5" fillId="0" borderId="4" xfId="1" applyFont="1" applyFill="1" applyBorder="1" applyAlignment="1">
      <alignment horizontal="left" vertical="top" wrapText="1"/>
    </xf>
    <xf numFmtId="0" fontId="5" fillId="0" borderId="6" xfId="1" applyFont="1" applyFill="1" applyBorder="1" applyAlignment="1">
      <alignment horizontal="left" vertical="top" wrapText="1"/>
    </xf>
    <xf numFmtId="0" fontId="5" fillId="0" borderId="6" xfId="1" applyFont="1" applyFill="1" applyBorder="1" applyAlignment="1">
      <alignment horizontal="center" vertical="top" wrapText="1"/>
    </xf>
    <xf numFmtId="0" fontId="5" fillId="0" borderId="4" xfId="1" applyFont="1" applyFill="1" applyBorder="1" applyAlignment="1">
      <alignment horizontal="center" vertical="top" wrapText="1"/>
    </xf>
    <xf numFmtId="0" fontId="5" fillId="0" borderId="6" xfId="1" applyFont="1" applyFill="1" applyBorder="1" applyAlignment="1">
      <alignment horizontal="center" vertical="top" wrapText="1"/>
    </xf>
    <xf numFmtId="0" fontId="4" fillId="0" borderId="0" xfId="1" applyFont="1" applyFill="1" applyAlignment="1">
      <alignment horizontal="center" vertical="top"/>
    </xf>
    <xf numFmtId="0" fontId="5" fillId="0" borderId="16" xfId="1" applyFont="1" applyFill="1" applyBorder="1" applyAlignment="1">
      <alignment horizontal="left" vertical="top"/>
    </xf>
    <xf numFmtId="0" fontId="5" fillId="0" borderId="7" xfId="1" applyFont="1" applyFill="1" applyBorder="1" applyAlignment="1">
      <alignment horizontal="left" vertical="top"/>
    </xf>
    <xf numFmtId="0" fontId="4" fillId="0" borderId="4" xfId="1" applyFont="1" applyFill="1" applyBorder="1" applyAlignment="1">
      <alignment vertical="center"/>
    </xf>
    <xf numFmtId="0" fontId="5" fillId="0" borderId="6" xfId="1" applyFont="1" applyFill="1" applyBorder="1" applyAlignment="1">
      <alignment vertical="top"/>
    </xf>
    <xf numFmtId="0" fontId="5" fillId="0" borderId="4" xfId="1" applyFont="1" applyFill="1" applyBorder="1" applyAlignment="1">
      <alignment vertical="top"/>
    </xf>
    <xf numFmtId="0" fontId="5" fillId="0" borderId="1" xfId="1" applyFont="1" applyFill="1" applyBorder="1" applyAlignment="1">
      <alignment vertical="top"/>
    </xf>
    <xf numFmtId="0" fontId="5" fillId="0" borderId="0" xfId="1" applyFont="1" applyFill="1" applyBorder="1" applyAlignment="1">
      <alignment vertical="top"/>
    </xf>
    <xf numFmtId="0" fontId="4" fillId="0" borderId="16" xfId="1" applyFont="1" applyFill="1" applyBorder="1" applyAlignment="1">
      <alignment horizontal="left" vertical="top"/>
    </xf>
    <xf numFmtId="0" fontId="4" fillId="0" borderId="14" xfId="1" applyFont="1" applyFill="1" applyBorder="1" applyAlignment="1">
      <alignment horizontal="left" vertical="top"/>
    </xf>
    <xf numFmtId="0" fontId="4" fillId="0" borderId="17" xfId="1" applyFont="1" applyFill="1" applyBorder="1" applyAlignment="1">
      <alignment horizontal="center" vertical="top" wrapText="1"/>
    </xf>
    <xf numFmtId="0" fontId="5" fillId="0" borderId="1" xfId="1" applyFont="1" applyFill="1" applyBorder="1" applyAlignment="1">
      <alignment horizontal="left" vertical="top" wrapText="1"/>
    </xf>
    <xf numFmtId="0" fontId="5" fillId="0" borderId="1" xfId="1" applyFont="1" applyFill="1" applyBorder="1" applyAlignment="1">
      <alignment vertical="top" wrapText="1"/>
    </xf>
    <xf numFmtId="0" fontId="5" fillId="0" borderId="0" xfId="1" applyFont="1" applyFill="1" applyAlignment="1">
      <alignment vertical="top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0" fontId="4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/>
    <xf numFmtId="0" fontId="5" fillId="0" borderId="0" xfId="1" applyFont="1" applyFill="1" applyAlignment="1">
      <alignment horizontal="right"/>
    </xf>
    <xf numFmtId="0" fontId="5" fillId="0" borderId="0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0" xfId="1" applyFont="1" applyFill="1" applyAlignment="1">
      <alignment horizontal="left" wrapText="1"/>
    </xf>
    <xf numFmtId="0" fontId="5" fillId="0" borderId="0" xfId="1" applyFont="1" applyFill="1" applyAlignment="1">
      <alignment wrapText="1"/>
    </xf>
    <xf numFmtId="0" fontId="4" fillId="0" borderId="17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top" wrapText="1"/>
    </xf>
    <xf numFmtId="0" fontId="5" fillId="0" borderId="14" xfId="1" applyFont="1" applyFill="1" applyBorder="1" applyAlignment="1">
      <alignment horizontal="left" vertical="top"/>
    </xf>
    <xf numFmtId="0" fontId="5" fillId="0" borderId="16" xfId="1" applyFont="1" applyFill="1" applyBorder="1" applyAlignment="1">
      <alignment horizontal="right" vertical="top"/>
    </xf>
    <xf numFmtId="0" fontId="5" fillId="0" borderId="15" xfId="1" applyFont="1" applyFill="1" applyBorder="1" applyAlignment="1">
      <alignment horizontal="center" vertical="top" wrapText="1"/>
    </xf>
    <xf numFmtId="0" fontId="5" fillId="0" borderId="4" xfId="1" applyFont="1" applyFill="1" applyBorder="1" applyAlignment="1">
      <alignment horizontal="left" vertical="top" wrapText="1"/>
    </xf>
    <xf numFmtId="0" fontId="5" fillId="0" borderId="6" xfId="1" applyFont="1" applyFill="1" applyBorder="1" applyAlignment="1">
      <alignment horizontal="left" vertical="top" wrapText="1"/>
    </xf>
    <xf numFmtId="0" fontId="4" fillId="0" borderId="17" xfId="1" applyFont="1" applyFill="1" applyBorder="1" applyAlignment="1">
      <alignment vertical="center" wrapText="1"/>
    </xf>
    <xf numFmtId="0" fontId="4" fillId="0" borderId="3" xfId="1" applyFont="1" applyFill="1" applyBorder="1" applyAlignment="1">
      <alignment vertical="center" wrapText="1"/>
    </xf>
    <xf numFmtId="0" fontId="14" fillId="0" borderId="6" xfId="1" applyFont="1" applyFill="1" applyBorder="1" applyAlignment="1">
      <alignment horizontal="left" vertical="top" wrapText="1"/>
    </xf>
    <xf numFmtId="0" fontId="5" fillId="0" borderId="8" xfId="1" applyFont="1" applyFill="1" applyBorder="1" applyAlignment="1">
      <alignment horizontal="left" vertical="top" wrapText="1"/>
    </xf>
    <xf numFmtId="0" fontId="5" fillId="0" borderId="7" xfId="1" applyFont="1" applyFill="1" applyBorder="1" applyAlignment="1">
      <alignment horizontal="left" vertical="top" wrapText="1"/>
    </xf>
    <xf numFmtId="0" fontId="5" fillId="0" borderId="13" xfId="1" applyFont="1" applyFill="1" applyBorder="1" applyAlignment="1">
      <alignment horizontal="center" vertical="top" wrapText="1"/>
    </xf>
    <xf numFmtId="0" fontId="5" fillId="0" borderId="13" xfId="1" applyFont="1" applyFill="1" applyBorder="1" applyAlignment="1">
      <alignment vertical="top"/>
    </xf>
    <xf numFmtId="0" fontId="5" fillId="0" borderId="4" xfId="1" applyFont="1" applyFill="1" applyBorder="1" applyAlignment="1">
      <alignment horizontal="center" vertical="top"/>
    </xf>
    <xf numFmtId="0" fontId="4" fillId="0" borderId="7" xfId="1" applyFont="1" applyFill="1" applyBorder="1" applyAlignment="1">
      <alignment vertical="top"/>
    </xf>
    <xf numFmtId="0" fontId="4" fillId="0" borderId="14" xfId="1" applyFont="1" applyFill="1" applyBorder="1" applyAlignment="1">
      <alignment horizontal="center" vertical="top"/>
    </xf>
    <xf numFmtId="0" fontId="4" fillId="0" borderId="1" xfId="1" applyFont="1" applyFill="1" applyBorder="1" applyAlignment="1">
      <alignment horizontal="center" vertical="top"/>
    </xf>
    <xf numFmtId="0" fontId="4" fillId="0" borderId="12" xfId="1" applyFont="1" applyFill="1" applyBorder="1" applyAlignment="1">
      <alignment vertical="top"/>
    </xf>
    <xf numFmtId="0" fontId="4" fillId="2" borderId="0" xfId="1" applyFont="1" applyFill="1" applyBorder="1" applyAlignment="1">
      <alignment horizontal="right" vertical="center"/>
    </xf>
    <xf numFmtId="0" fontId="5" fillId="0" borderId="6" xfId="1" applyFont="1" applyFill="1" applyBorder="1" applyAlignment="1">
      <alignment horizontal="center" vertical="top" wrapText="1"/>
    </xf>
    <xf numFmtId="0" fontId="4" fillId="0" borderId="4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top"/>
    </xf>
    <xf numFmtId="16" fontId="5" fillId="0" borderId="6" xfId="1" applyNumberFormat="1" applyFont="1" applyFill="1" applyBorder="1" applyAlignment="1">
      <alignment horizontal="center" vertical="top" wrapText="1"/>
    </xf>
    <xf numFmtId="17" fontId="5" fillId="0" borderId="6" xfId="1" applyNumberFormat="1" applyFont="1" applyFill="1" applyBorder="1" applyAlignment="1">
      <alignment horizontal="center" vertical="top" wrapText="1"/>
    </xf>
    <xf numFmtId="0" fontId="15" fillId="0" borderId="0" xfId="1" applyFont="1" applyFill="1" applyAlignment="1">
      <alignment horizontal="left" vertical="top"/>
    </xf>
    <xf numFmtId="0" fontId="4" fillId="0" borderId="3" xfId="1" applyFont="1" applyFill="1" applyBorder="1" applyAlignment="1">
      <alignment horizontal="center" vertical="center" wrapText="1"/>
    </xf>
    <xf numFmtId="0" fontId="5" fillId="0" borderId="12" xfId="1" applyFont="1" applyFill="1" applyBorder="1" applyAlignment="1">
      <alignment horizontal="center" vertical="top" wrapText="1"/>
    </xf>
    <xf numFmtId="0" fontId="5" fillId="0" borderId="13" xfId="1" applyFont="1" applyFill="1" applyBorder="1" applyAlignment="1">
      <alignment horizontal="left" vertical="top" wrapText="1"/>
    </xf>
    <xf numFmtId="0" fontId="4" fillId="0" borderId="17" xfId="1" applyFont="1" applyFill="1" applyBorder="1" applyAlignment="1">
      <alignment horizontal="center" vertical="top"/>
    </xf>
    <xf numFmtId="0" fontId="5" fillId="0" borderId="17" xfId="1" applyFont="1" applyFill="1" applyBorder="1" applyAlignment="1">
      <alignment horizontal="left" vertical="top" wrapText="1"/>
    </xf>
    <xf numFmtId="0" fontId="5" fillId="0" borderId="3" xfId="1" applyFont="1" applyFill="1" applyBorder="1" applyAlignment="1">
      <alignment horizontal="left" vertical="top" wrapText="1"/>
    </xf>
    <xf numFmtId="0" fontId="5" fillId="0" borderId="14" xfId="1" applyFont="1" applyFill="1" applyBorder="1" applyAlignment="1">
      <alignment horizontal="left" vertical="top" wrapText="1"/>
    </xf>
    <xf numFmtId="0" fontId="5" fillId="0" borderId="16" xfId="1" applyFont="1" applyFill="1" applyBorder="1" applyAlignment="1">
      <alignment horizontal="center" vertical="top" wrapText="1"/>
    </xf>
    <xf numFmtId="0" fontId="5" fillId="0" borderId="7" xfId="1" applyFont="1" applyFill="1" applyBorder="1" applyAlignment="1">
      <alignment horizontal="center" vertical="top" wrapText="1"/>
    </xf>
    <xf numFmtId="0" fontId="5" fillId="0" borderId="16" xfId="1" applyFont="1" applyFill="1" applyBorder="1" applyAlignment="1">
      <alignment horizontal="left" vertical="top" wrapText="1"/>
    </xf>
    <xf numFmtId="0" fontId="5" fillId="0" borderId="0" xfId="1" applyFont="1" applyFill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4" fillId="0" borderId="4" xfId="1" applyFont="1" applyFill="1" applyBorder="1" applyAlignment="1">
      <alignment horizontal="left" vertical="center"/>
    </xf>
    <xf numFmtId="0" fontId="4" fillId="0" borderId="5" xfId="1" applyFont="1" applyFill="1" applyBorder="1" applyAlignment="1">
      <alignment horizontal="left" vertical="center"/>
    </xf>
    <xf numFmtId="0" fontId="5" fillId="0" borderId="0" xfId="1" applyFont="1" applyFill="1" applyAlignment="1">
      <alignment horizontal="left" wrapText="1"/>
    </xf>
    <xf numFmtId="0" fontId="4" fillId="0" borderId="2" xfId="1" applyFont="1" applyFill="1" applyBorder="1" applyAlignment="1">
      <alignment horizontal="center" vertical="center"/>
    </xf>
    <xf numFmtId="0" fontId="4" fillId="0" borderId="17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top" wrapText="1"/>
    </xf>
    <xf numFmtId="0" fontId="4" fillId="0" borderId="3" xfId="1" applyFont="1" applyFill="1" applyBorder="1" applyAlignment="1">
      <alignment horizontal="center" vertical="top" wrapText="1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wrapText="1"/>
    </xf>
    <xf numFmtId="0" fontId="4" fillId="0" borderId="17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17" xfId="1" applyFont="1" applyFill="1" applyBorder="1" applyAlignment="1">
      <alignment horizontal="center" vertical="top" wrapText="1"/>
    </xf>
    <xf numFmtId="0" fontId="3" fillId="0" borderId="9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/>
    </xf>
    <xf numFmtId="0" fontId="4" fillId="0" borderId="12" xfId="1" applyFont="1" applyFill="1" applyBorder="1" applyAlignment="1">
      <alignment horizontal="center" vertical="center" wrapText="1"/>
    </xf>
    <xf numFmtId="0" fontId="4" fillId="0" borderId="13" xfId="1" applyFont="1" applyFill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2" fillId="0" borderId="12" xfId="1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/>
    </xf>
    <xf numFmtId="0" fontId="2" fillId="0" borderId="1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4" fillId="0" borderId="12" xfId="1" applyFont="1" applyFill="1" applyBorder="1" applyAlignment="1">
      <alignment horizontal="center" vertical="center"/>
    </xf>
    <xf numFmtId="0" fontId="4" fillId="0" borderId="15" xfId="1" applyFont="1" applyFill="1" applyBorder="1" applyAlignment="1">
      <alignment horizontal="center" vertical="center"/>
    </xf>
    <xf numFmtId="0" fontId="4" fillId="0" borderId="13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13" fillId="0" borderId="4" xfId="1" applyFont="1" applyFill="1" applyBorder="1" applyAlignment="1">
      <alignment horizontal="left" vertical="top" wrapText="1"/>
    </xf>
    <xf numFmtId="0" fontId="13" fillId="0" borderId="6" xfId="1" applyFont="1" applyFill="1" applyBorder="1" applyAlignment="1">
      <alignment horizontal="left" vertical="top" wrapText="1"/>
    </xf>
    <xf numFmtId="0" fontId="5" fillId="0" borderId="4" xfId="1" applyFont="1" applyFill="1" applyBorder="1" applyAlignment="1">
      <alignment horizontal="center" vertical="top" wrapText="1"/>
    </xf>
    <xf numFmtId="0" fontId="5" fillId="0" borderId="6" xfId="1" applyFont="1" applyFill="1" applyBorder="1" applyAlignment="1">
      <alignment horizontal="center" vertical="top" wrapText="1"/>
    </xf>
    <xf numFmtId="0" fontId="13" fillId="2" borderId="4" xfId="1" applyFont="1" applyFill="1" applyBorder="1" applyAlignment="1">
      <alignment horizontal="left" vertical="top" wrapText="1"/>
    </xf>
    <xf numFmtId="0" fontId="13" fillId="2" borderId="6" xfId="1" applyFont="1" applyFill="1" applyBorder="1" applyAlignment="1">
      <alignment horizontal="left" vertical="top" wrapText="1"/>
    </xf>
    <xf numFmtId="0" fontId="5" fillId="0" borderId="0" xfId="1" applyFont="1" applyFill="1" applyAlignment="1">
      <alignment horizontal="center" wrapText="1"/>
    </xf>
    <xf numFmtId="0" fontId="4" fillId="0" borderId="2" xfId="1" applyFont="1" applyFill="1" applyBorder="1" applyAlignment="1">
      <alignment horizontal="center" vertical="top"/>
    </xf>
    <xf numFmtId="0" fontId="4" fillId="0" borderId="3" xfId="1" applyFont="1" applyFill="1" applyBorder="1" applyAlignment="1">
      <alignment horizontal="center" vertical="top"/>
    </xf>
    <xf numFmtId="0" fontId="5" fillId="0" borderId="4" xfId="1" applyFont="1" applyFill="1" applyBorder="1" applyAlignment="1">
      <alignment horizontal="left" vertical="top" wrapText="1"/>
    </xf>
    <xf numFmtId="0" fontId="5" fillId="0" borderId="6" xfId="1" applyFont="1" applyFill="1" applyBorder="1" applyAlignment="1">
      <alignment horizontal="left" vertical="top" wrapText="1"/>
    </xf>
    <xf numFmtId="0" fontId="2" fillId="0" borderId="7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/>
    </xf>
    <xf numFmtId="0" fontId="4" fillId="0" borderId="24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17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/>
    </xf>
    <xf numFmtId="0" fontId="8" fillId="2" borderId="23" xfId="1" applyFont="1" applyFill="1" applyBorder="1" applyAlignment="1">
      <alignment horizontal="center" vertical="center" wrapText="1"/>
    </xf>
    <xf numFmtId="0" fontId="8" fillId="2" borderId="25" xfId="1" applyFont="1" applyFill="1" applyBorder="1" applyAlignment="1">
      <alignment horizontal="center" vertical="center" wrapText="1"/>
    </xf>
    <xf numFmtId="0" fontId="2" fillId="2" borderId="19" xfId="1" applyFont="1" applyFill="1" applyBorder="1" applyAlignment="1">
      <alignment horizontal="center"/>
    </xf>
    <xf numFmtId="0" fontId="2" fillId="2" borderId="20" xfId="1" applyFont="1" applyFill="1" applyBorder="1" applyAlignment="1">
      <alignment horizontal="center"/>
    </xf>
    <xf numFmtId="0" fontId="2" fillId="2" borderId="21" xfId="1" applyFont="1" applyFill="1" applyBorder="1" applyAlignment="1">
      <alignment horizontal="center"/>
    </xf>
    <xf numFmtId="0" fontId="8" fillId="2" borderId="12" xfId="1" applyFont="1" applyFill="1" applyBorder="1" applyAlignment="1">
      <alignment horizontal="center" vertical="center" wrapText="1"/>
    </xf>
    <xf numFmtId="0" fontId="8" fillId="2" borderId="16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left" vertical="center"/>
    </xf>
    <xf numFmtId="0" fontId="5" fillId="5" borderId="2" xfId="1" applyFont="1" applyFill="1" applyBorder="1" applyAlignment="1">
      <alignment horizontal="center" vertical="center" wrapText="1"/>
    </xf>
    <xf numFmtId="0" fontId="5" fillId="5" borderId="17" xfId="1" applyFont="1" applyFill="1" applyBorder="1" applyAlignment="1">
      <alignment horizontal="center" vertical="center" wrapText="1"/>
    </xf>
    <xf numFmtId="0" fontId="5" fillId="5" borderId="3" xfId="1" applyFont="1" applyFill="1" applyBorder="1" applyAlignment="1">
      <alignment horizontal="center" vertical="center" wrapText="1"/>
    </xf>
    <xf numFmtId="1" fontId="4" fillId="6" borderId="23" xfId="1" applyNumberFormat="1" applyFont="1" applyFill="1" applyBorder="1" applyAlignment="1">
      <alignment horizontal="center" vertical="center" wrapText="1"/>
    </xf>
    <xf numFmtId="0" fontId="4" fillId="6" borderId="25" xfId="1" applyFont="1" applyFill="1" applyBorder="1" applyAlignment="1">
      <alignment horizontal="center" vertical="center" wrapText="1"/>
    </xf>
    <xf numFmtId="0" fontId="4" fillId="6" borderId="29" xfId="1" applyFont="1" applyFill="1" applyBorder="1" applyAlignment="1">
      <alignment horizontal="center" vertical="center" wrapText="1"/>
    </xf>
    <xf numFmtId="0" fontId="5" fillId="5" borderId="35" xfId="1" applyFont="1" applyFill="1" applyBorder="1" applyAlignment="1">
      <alignment horizontal="center" vertical="center" wrapText="1"/>
    </xf>
    <xf numFmtId="0" fontId="4" fillId="5" borderId="2" xfId="1" applyFont="1" applyFill="1" applyBorder="1" applyAlignment="1">
      <alignment horizontal="center" vertical="center"/>
    </xf>
    <xf numFmtId="0" fontId="4" fillId="5" borderId="17" xfId="1" applyFont="1" applyFill="1" applyBorder="1" applyAlignment="1">
      <alignment horizontal="center" vertical="center"/>
    </xf>
    <xf numFmtId="0" fontId="4" fillId="5" borderId="35" xfId="1" applyFont="1" applyFill="1" applyBorder="1" applyAlignment="1">
      <alignment horizontal="center" vertical="center"/>
    </xf>
    <xf numFmtId="0" fontId="4" fillId="6" borderId="36" xfId="1" applyFont="1" applyFill="1" applyBorder="1" applyAlignment="1">
      <alignment horizontal="center" vertical="center" wrapText="1"/>
    </xf>
    <xf numFmtId="0" fontId="4" fillId="5" borderId="3" xfId="1" applyFont="1" applyFill="1" applyBorder="1" applyAlignment="1">
      <alignment horizontal="center" vertical="center"/>
    </xf>
    <xf numFmtId="1" fontId="4" fillId="5" borderId="2" xfId="1" applyNumberFormat="1" applyFont="1" applyFill="1" applyBorder="1" applyAlignment="1">
      <alignment horizontal="center" vertical="center" wrapText="1"/>
    </xf>
    <xf numFmtId="1" fontId="4" fillId="5" borderId="17" xfId="1" applyNumberFormat="1" applyFont="1" applyFill="1" applyBorder="1" applyAlignment="1">
      <alignment horizontal="center" vertical="center" wrapText="1"/>
    </xf>
    <xf numFmtId="1" fontId="4" fillId="5" borderId="3" xfId="1" applyNumberFormat="1" applyFont="1" applyFill="1" applyBorder="1" applyAlignment="1">
      <alignment horizontal="center" vertical="center" wrapText="1"/>
    </xf>
    <xf numFmtId="1" fontId="4" fillId="6" borderId="25" xfId="1" applyNumberFormat="1" applyFont="1" applyFill="1" applyBorder="1" applyAlignment="1">
      <alignment horizontal="center" vertical="center" wrapText="1"/>
    </xf>
    <xf numFmtId="1" fontId="4" fillId="6" borderId="29" xfId="1" applyNumberFormat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left" wrapText="1"/>
    </xf>
    <xf numFmtId="0" fontId="5" fillId="5" borderId="5" xfId="1" applyFont="1" applyFill="1" applyBorder="1" applyAlignment="1">
      <alignment horizontal="left" vertical="center"/>
    </xf>
    <xf numFmtId="0" fontId="5" fillId="5" borderId="6" xfId="1" applyFont="1" applyFill="1" applyBorder="1" applyAlignment="1">
      <alignment horizontal="left" vertical="center"/>
    </xf>
    <xf numFmtId="0" fontId="4" fillId="0" borderId="39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2" borderId="24" xfId="1" applyFont="1" applyFill="1" applyBorder="1" applyAlignment="1">
      <alignment horizontal="left" vertical="center"/>
    </xf>
    <xf numFmtId="0" fontId="4" fillId="2" borderId="18" xfId="1" applyFont="1" applyFill="1" applyBorder="1" applyAlignment="1">
      <alignment horizontal="left" vertical="center"/>
    </xf>
    <xf numFmtId="0" fontId="4" fillId="2" borderId="8" xfId="1" applyFont="1" applyFill="1" applyBorder="1" applyAlignment="1">
      <alignment horizontal="left" vertical="center"/>
    </xf>
    <xf numFmtId="0" fontId="5" fillId="2" borderId="0" xfId="1" applyFont="1" applyFill="1" applyAlignment="1">
      <alignment horizontal="center"/>
    </xf>
    <xf numFmtId="0" fontId="5" fillId="0" borderId="32" xfId="1" applyFont="1" applyBorder="1" applyAlignment="1">
      <alignment horizontal="center" vertical="top" wrapText="1"/>
    </xf>
    <xf numFmtId="0" fontId="5" fillId="0" borderId="38" xfId="1" applyFont="1" applyBorder="1" applyAlignment="1">
      <alignment horizontal="center" vertical="top" wrapText="1"/>
    </xf>
    <xf numFmtId="0" fontId="5" fillId="0" borderId="33" xfId="1" applyFont="1" applyBorder="1" applyAlignment="1">
      <alignment horizontal="center" vertical="top" wrapText="1"/>
    </xf>
    <xf numFmtId="0" fontId="5" fillId="5" borderId="0" xfId="1" applyFont="1" applyFill="1" applyBorder="1" applyAlignment="1">
      <alignment horizontal="center"/>
    </xf>
    <xf numFmtId="0" fontId="4" fillId="0" borderId="17" xfId="1" applyFont="1" applyFill="1" applyBorder="1" applyAlignment="1">
      <alignment horizontal="center" vertical="top"/>
    </xf>
    <xf numFmtId="0" fontId="5" fillId="0" borderId="12" xfId="1" applyFont="1" applyFill="1" applyBorder="1" applyAlignment="1">
      <alignment horizontal="left" vertical="top" wrapText="1"/>
    </xf>
    <xf numFmtId="0" fontId="5" fillId="0" borderId="13" xfId="1" applyFont="1" applyFill="1" applyBorder="1" applyAlignment="1">
      <alignment horizontal="left" vertical="top" wrapText="1"/>
    </xf>
    <xf numFmtId="0" fontId="4" fillId="0" borderId="7" xfId="1" applyFont="1" applyFill="1" applyBorder="1" applyAlignment="1">
      <alignment horizontal="center" vertical="center"/>
    </xf>
    <xf numFmtId="0" fontId="4" fillId="0" borderId="18" xfId="1" applyFont="1" applyFill="1" applyBorder="1" applyAlignment="1">
      <alignment horizontal="center" vertical="center"/>
    </xf>
    <xf numFmtId="0" fontId="5" fillId="0" borderId="15" xfId="1" applyFont="1" applyFill="1" applyBorder="1" applyAlignment="1">
      <alignment horizontal="left" vertical="top" wrapText="1"/>
    </xf>
    <xf numFmtId="0" fontId="5" fillId="0" borderId="16" xfId="1" applyFont="1" applyFill="1" applyBorder="1" applyAlignment="1">
      <alignment horizontal="left" vertical="top" wrapText="1"/>
    </xf>
    <xf numFmtId="0" fontId="5" fillId="0" borderId="0" xfId="1" applyFont="1" applyFill="1" applyBorder="1" applyAlignment="1">
      <alignment horizontal="left" vertical="top" wrapText="1"/>
    </xf>
    <xf numFmtId="0" fontId="5" fillId="0" borderId="14" xfId="1" applyFont="1" applyFill="1" applyBorder="1" applyAlignment="1">
      <alignment horizontal="left" vertical="top" wrapText="1"/>
    </xf>
    <xf numFmtId="0" fontId="5" fillId="0" borderId="7" xfId="1" applyFont="1" applyFill="1" applyBorder="1" applyAlignment="1">
      <alignment horizontal="left" vertical="top" wrapText="1"/>
    </xf>
    <xf numFmtId="0" fontId="5" fillId="0" borderId="18" xfId="1" applyFont="1" applyFill="1" applyBorder="1" applyAlignment="1">
      <alignment horizontal="left" vertical="top" wrapText="1"/>
    </xf>
    <xf numFmtId="0" fontId="5" fillId="0" borderId="8" xfId="1" applyFont="1" applyFill="1" applyBorder="1" applyAlignment="1">
      <alignment horizontal="left" vertical="top" wrapText="1"/>
    </xf>
    <xf numFmtId="0" fontId="5" fillId="0" borderId="5" xfId="1" applyFont="1" applyFill="1" applyBorder="1" applyAlignment="1">
      <alignment horizontal="left" vertical="top" wrapText="1"/>
    </xf>
  </cellXfs>
  <cellStyles count="4">
    <cellStyle name="Normal" xfId="0" builtinId="0"/>
    <cellStyle name="Normal 2" xfId="2"/>
    <cellStyle name="Normal 3" xfId="3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1622425</xdr:colOff>
      <xdr:row>3</xdr:row>
      <xdr:rowOff>47625</xdr:rowOff>
    </xdr:from>
    <xdr:to>
      <xdr:col>6</xdr:col>
      <xdr:colOff>1810204</xdr:colOff>
      <xdr:row>3</xdr:row>
      <xdr:rowOff>278946</xdr:rowOff>
    </xdr:to>
    <xdr:sp macro="" textlink="">
      <xdr:nvSpPr>
        <xdr:cNvPr id="6" name="Oval 1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>
        <a:xfrm>
          <a:off x="9137650" y="914400"/>
          <a:ext cx="187779" cy="231321"/>
        </a:xfrm>
        <a:prstGeom prst="ellipse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endParaRPr lang="th-TH"/>
        </a:p>
      </xdr:txBody>
    </xdr:sp>
    <xdr:clientData/>
  </xdr:twoCellAnchor>
  <xdr:twoCellAnchor>
    <xdr:from>
      <xdr:col>6</xdr:col>
      <xdr:colOff>1630363</xdr:colOff>
      <xdr:row>4</xdr:row>
      <xdr:rowOff>47625</xdr:rowOff>
    </xdr:from>
    <xdr:to>
      <xdr:col>6</xdr:col>
      <xdr:colOff>1818142</xdr:colOff>
      <xdr:row>4</xdr:row>
      <xdr:rowOff>278946</xdr:rowOff>
    </xdr:to>
    <xdr:sp macro="" textlink="">
      <xdr:nvSpPr>
        <xdr:cNvPr id="7" name="Oval 13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/>
      </xdr:nvSpPr>
      <xdr:spPr>
        <a:xfrm>
          <a:off x="9155113" y="1232958"/>
          <a:ext cx="187779" cy="231321"/>
        </a:xfrm>
        <a:prstGeom prst="ellips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endParaRPr lang="th-TH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1622425</xdr:colOff>
      <xdr:row>3</xdr:row>
      <xdr:rowOff>47625</xdr:rowOff>
    </xdr:from>
    <xdr:to>
      <xdr:col>6</xdr:col>
      <xdr:colOff>1810204</xdr:colOff>
      <xdr:row>3</xdr:row>
      <xdr:rowOff>278946</xdr:rowOff>
    </xdr:to>
    <xdr:sp macro="" textlink="">
      <xdr:nvSpPr>
        <xdr:cNvPr id="6" name="Oval 1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>
        <a:xfrm>
          <a:off x="9137650" y="914400"/>
          <a:ext cx="187779" cy="231321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endParaRPr lang="th-TH"/>
        </a:p>
      </xdr:txBody>
    </xdr:sp>
    <xdr:clientData/>
  </xdr:twoCellAnchor>
  <xdr:twoCellAnchor>
    <xdr:from>
      <xdr:col>6</xdr:col>
      <xdr:colOff>1630363</xdr:colOff>
      <xdr:row>4</xdr:row>
      <xdr:rowOff>47625</xdr:rowOff>
    </xdr:from>
    <xdr:to>
      <xdr:col>6</xdr:col>
      <xdr:colOff>1818142</xdr:colOff>
      <xdr:row>4</xdr:row>
      <xdr:rowOff>278946</xdr:rowOff>
    </xdr:to>
    <xdr:sp macro="" textlink="">
      <xdr:nvSpPr>
        <xdr:cNvPr id="7" name="Oval 13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/>
      </xdr:nvSpPr>
      <xdr:spPr>
        <a:xfrm>
          <a:off x="9145588" y="1228725"/>
          <a:ext cx="187779" cy="231321"/>
        </a:xfrm>
        <a:prstGeom prst="ellips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endParaRPr lang="th-TH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1622425</xdr:colOff>
      <xdr:row>3</xdr:row>
      <xdr:rowOff>47625</xdr:rowOff>
    </xdr:from>
    <xdr:to>
      <xdr:col>6</xdr:col>
      <xdr:colOff>1810204</xdr:colOff>
      <xdr:row>3</xdr:row>
      <xdr:rowOff>278946</xdr:rowOff>
    </xdr:to>
    <xdr:sp macro="" textlink="">
      <xdr:nvSpPr>
        <xdr:cNvPr id="6" name="Oval 1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>
        <a:xfrm>
          <a:off x="9232900" y="1057275"/>
          <a:ext cx="187779" cy="231321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endParaRPr lang="th-TH"/>
        </a:p>
      </xdr:txBody>
    </xdr:sp>
    <xdr:clientData/>
  </xdr:twoCellAnchor>
  <xdr:twoCellAnchor>
    <xdr:from>
      <xdr:col>6</xdr:col>
      <xdr:colOff>1630363</xdr:colOff>
      <xdr:row>4</xdr:row>
      <xdr:rowOff>47625</xdr:rowOff>
    </xdr:from>
    <xdr:to>
      <xdr:col>6</xdr:col>
      <xdr:colOff>1818142</xdr:colOff>
      <xdr:row>4</xdr:row>
      <xdr:rowOff>278946</xdr:rowOff>
    </xdr:to>
    <xdr:sp macro="" textlink="">
      <xdr:nvSpPr>
        <xdr:cNvPr id="7" name="Oval 13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/>
      </xdr:nvSpPr>
      <xdr:spPr>
        <a:xfrm>
          <a:off x="9240838" y="1362075"/>
          <a:ext cx="187779" cy="231321"/>
        </a:xfrm>
        <a:prstGeom prst="ellips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endParaRPr lang="th-TH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23813</xdr:colOff>
      <xdr:row>3</xdr:row>
      <xdr:rowOff>11906</xdr:rowOff>
    </xdr:from>
    <xdr:to>
      <xdr:col>13</xdr:col>
      <xdr:colOff>211592</xdr:colOff>
      <xdr:row>3</xdr:row>
      <xdr:rowOff>243227</xdr:rowOff>
    </xdr:to>
    <xdr:sp macro="" textlink="">
      <xdr:nvSpPr>
        <xdr:cNvPr id="12" name="Oval 1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>
        <a:xfrm>
          <a:off x="11465719" y="797719"/>
          <a:ext cx="187779" cy="231321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endParaRPr lang="th-TH"/>
        </a:p>
      </xdr:txBody>
    </xdr:sp>
    <xdr:clientData/>
  </xdr:twoCellAnchor>
  <xdr:twoCellAnchor>
    <xdr:from>
      <xdr:col>13</xdr:col>
      <xdr:colOff>21432</xdr:colOff>
      <xdr:row>4</xdr:row>
      <xdr:rowOff>9525</xdr:rowOff>
    </xdr:from>
    <xdr:to>
      <xdr:col>13</xdr:col>
      <xdr:colOff>209211</xdr:colOff>
      <xdr:row>4</xdr:row>
      <xdr:rowOff>240846</xdr:rowOff>
    </xdr:to>
    <xdr:sp macro="" textlink="">
      <xdr:nvSpPr>
        <xdr:cNvPr id="13" name="Oval 1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>
        <a:xfrm>
          <a:off x="11463338" y="1104900"/>
          <a:ext cx="187779" cy="231321"/>
        </a:xfrm>
        <a:prstGeom prst="ellips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endParaRPr lang="th-TH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1622425</xdr:colOff>
      <xdr:row>3</xdr:row>
      <xdr:rowOff>47625</xdr:rowOff>
    </xdr:from>
    <xdr:to>
      <xdr:col>5</xdr:col>
      <xdr:colOff>1810204</xdr:colOff>
      <xdr:row>3</xdr:row>
      <xdr:rowOff>278946</xdr:rowOff>
    </xdr:to>
    <xdr:sp macro="" textlink="">
      <xdr:nvSpPr>
        <xdr:cNvPr id="4" name="Oval 1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>
        <a:xfrm>
          <a:off x="9147175" y="847725"/>
          <a:ext cx="187779" cy="231321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endParaRPr lang="th-TH"/>
        </a:p>
      </xdr:txBody>
    </xdr:sp>
    <xdr:clientData/>
  </xdr:twoCellAnchor>
  <xdr:twoCellAnchor>
    <xdr:from>
      <xdr:col>5</xdr:col>
      <xdr:colOff>1630363</xdr:colOff>
      <xdr:row>4</xdr:row>
      <xdr:rowOff>47625</xdr:rowOff>
    </xdr:from>
    <xdr:to>
      <xdr:col>5</xdr:col>
      <xdr:colOff>1818142</xdr:colOff>
      <xdr:row>4</xdr:row>
      <xdr:rowOff>278946</xdr:rowOff>
    </xdr:to>
    <xdr:sp macro="" textlink="">
      <xdr:nvSpPr>
        <xdr:cNvPr id="5" name="Oval 13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/>
      </xdr:nvSpPr>
      <xdr:spPr>
        <a:xfrm>
          <a:off x="9155113" y="1162050"/>
          <a:ext cx="187779" cy="231321"/>
        </a:xfrm>
        <a:prstGeom prst="ellips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endParaRPr lang="th-TH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zoomScale="90" zoomScaleNormal="90" zoomScaleSheetLayoutView="70" workbookViewId="0">
      <selection activeCell="E35" sqref="E35"/>
    </sheetView>
  </sheetViews>
  <sheetFormatPr defaultColWidth="9" defaultRowHeight="24.75" customHeight="1" x14ac:dyDescent="0.55000000000000004"/>
  <cols>
    <col min="1" max="1" width="7.625" style="147" customWidth="1"/>
    <col min="2" max="2" width="35.125" style="147" customWidth="1"/>
    <col min="3" max="3" width="8.125" style="149" customWidth="1"/>
    <col min="4" max="4" width="5.75" style="147" customWidth="1"/>
    <col min="5" max="5" width="34.25" style="95" customWidth="1"/>
    <col min="6" max="6" width="7.75" style="96" customWidth="1"/>
    <col min="7" max="7" width="36" style="95" customWidth="1"/>
    <col min="8" max="12" width="7.75" style="95" customWidth="1"/>
    <col min="13" max="13" width="8" style="95" customWidth="1"/>
    <col min="14" max="14" width="6.375" style="152" customWidth="1"/>
    <col min="15" max="16384" width="9" style="95"/>
  </cols>
  <sheetData>
    <row r="1" spans="1:16" ht="30" customHeight="1" thickBot="1" x14ac:dyDescent="0.6">
      <c r="A1" s="210" t="s">
        <v>73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2"/>
    </row>
    <row r="2" spans="1:16" ht="13.5" customHeight="1" x14ac:dyDescent="0.55000000000000004">
      <c r="A2" s="106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</row>
    <row r="3" spans="1:16" s="107" customFormat="1" ht="24.75" customHeight="1" x14ac:dyDescent="0.2">
      <c r="A3" s="107" t="s">
        <v>57</v>
      </c>
      <c r="B3" s="108" t="s">
        <v>77</v>
      </c>
      <c r="C3" s="107" t="s">
        <v>61</v>
      </c>
      <c r="D3" s="109"/>
      <c r="F3" s="106"/>
      <c r="N3" s="110"/>
    </row>
    <row r="4" spans="1:16" s="108" customFormat="1" ht="24.75" customHeight="1" x14ac:dyDescent="0.2">
      <c r="A4" s="111" t="s">
        <v>56</v>
      </c>
      <c r="B4" s="108" t="s">
        <v>99</v>
      </c>
      <c r="C4" s="107" t="s">
        <v>62</v>
      </c>
      <c r="D4" s="109"/>
      <c r="F4" s="106"/>
      <c r="G4" s="172" t="s">
        <v>94</v>
      </c>
      <c r="H4" s="109">
        <v>2564</v>
      </c>
      <c r="I4" s="107" t="s">
        <v>63</v>
      </c>
      <c r="K4" s="109">
        <v>2564</v>
      </c>
      <c r="L4" s="107" t="s">
        <v>64</v>
      </c>
      <c r="N4" s="112">
        <v>2564</v>
      </c>
    </row>
    <row r="5" spans="1:16" s="108" customFormat="1" ht="24.75" customHeight="1" x14ac:dyDescent="0.2">
      <c r="A5" s="111" t="s">
        <v>80</v>
      </c>
      <c r="B5" s="107"/>
      <c r="C5" s="106"/>
      <c r="D5" s="107"/>
      <c r="E5" s="107"/>
      <c r="F5" s="106"/>
      <c r="G5" s="172" t="s">
        <v>95</v>
      </c>
      <c r="H5" s="109">
        <v>2564</v>
      </c>
      <c r="I5" s="107" t="s">
        <v>65</v>
      </c>
      <c r="K5" s="109">
        <v>2564</v>
      </c>
      <c r="L5" s="107" t="s">
        <v>66</v>
      </c>
      <c r="N5" s="112">
        <v>2565</v>
      </c>
    </row>
    <row r="6" spans="1:16" s="113" customFormat="1" ht="24.75" customHeight="1" x14ac:dyDescent="0.2">
      <c r="A6" s="213" t="s">
        <v>8</v>
      </c>
      <c r="B6" s="214"/>
      <c r="C6" s="206" t="s">
        <v>10</v>
      </c>
      <c r="D6" s="217" t="s">
        <v>9</v>
      </c>
      <c r="E6" s="218"/>
      <c r="F6" s="206" t="s">
        <v>10</v>
      </c>
      <c r="G6" s="198" t="s">
        <v>74</v>
      </c>
      <c r="H6" s="221" t="s">
        <v>4</v>
      </c>
      <c r="I6" s="222"/>
      <c r="J6" s="222"/>
      <c r="K6" s="222"/>
      <c r="L6" s="223"/>
      <c r="M6" s="213" t="s">
        <v>6</v>
      </c>
      <c r="N6" s="214"/>
    </row>
    <row r="7" spans="1:16" s="113" customFormat="1" ht="24.75" customHeight="1" x14ac:dyDescent="0.2">
      <c r="A7" s="215"/>
      <c r="B7" s="216"/>
      <c r="C7" s="207"/>
      <c r="D7" s="219"/>
      <c r="E7" s="220"/>
      <c r="F7" s="207"/>
      <c r="G7" s="199"/>
      <c r="H7" s="176">
        <v>1</v>
      </c>
      <c r="I7" s="174">
        <v>2</v>
      </c>
      <c r="J7" s="178">
        <v>3</v>
      </c>
      <c r="K7" s="178">
        <v>4</v>
      </c>
      <c r="L7" s="175">
        <v>5</v>
      </c>
      <c r="M7" s="224"/>
      <c r="N7" s="225"/>
    </row>
    <row r="8" spans="1:16" s="113" customFormat="1" ht="24.75" customHeight="1" x14ac:dyDescent="0.2">
      <c r="A8" s="195" t="s">
        <v>23</v>
      </c>
      <c r="B8" s="196"/>
      <c r="C8" s="196"/>
      <c r="D8" s="196"/>
      <c r="E8" s="196"/>
      <c r="F8" s="116"/>
      <c r="G8" s="116"/>
      <c r="H8" s="177"/>
      <c r="I8" s="177"/>
      <c r="J8" s="177"/>
      <c r="K8" s="177"/>
      <c r="L8" s="177"/>
      <c r="M8" s="116"/>
      <c r="N8" s="117"/>
    </row>
    <row r="9" spans="1:16" s="113" customFormat="1" ht="24.75" customHeight="1" x14ac:dyDescent="0.2">
      <c r="A9" s="118" t="s">
        <v>41</v>
      </c>
      <c r="B9" s="119"/>
      <c r="C9" s="85">
        <v>80</v>
      </c>
      <c r="D9" s="203" t="s">
        <v>27</v>
      </c>
      <c r="E9" s="204"/>
      <c r="F9" s="204"/>
      <c r="G9" s="205"/>
      <c r="H9" s="120"/>
      <c r="I9" s="120"/>
      <c r="J9" s="120"/>
      <c r="K9" s="120"/>
      <c r="L9" s="178"/>
      <c r="M9" s="226"/>
      <c r="N9" s="227"/>
    </row>
    <row r="10" spans="1:16" s="130" customFormat="1" ht="24" x14ac:dyDescent="0.2">
      <c r="A10" s="123" t="s">
        <v>28</v>
      </c>
      <c r="B10" s="124"/>
      <c r="C10" s="206">
        <v>40</v>
      </c>
      <c r="D10" s="125" t="s">
        <v>11</v>
      </c>
      <c r="E10" s="126"/>
      <c r="F10" s="127"/>
      <c r="G10" s="126"/>
      <c r="H10" s="173"/>
      <c r="I10" s="173"/>
      <c r="J10" s="173"/>
      <c r="K10" s="173"/>
      <c r="L10" s="173"/>
      <c r="M10" s="228"/>
      <c r="N10" s="229"/>
    </row>
    <row r="11" spans="1:16" s="130" customFormat="1" ht="24" x14ac:dyDescent="0.2">
      <c r="A11" s="156" t="s">
        <v>38</v>
      </c>
      <c r="B11" s="155"/>
      <c r="C11" s="207"/>
      <c r="D11" s="125" t="s">
        <v>12</v>
      </c>
      <c r="E11" s="126"/>
      <c r="F11" s="127"/>
      <c r="G11" s="126"/>
      <c r="H11" s="173"/>
      <c r="I11" s="173"/>
      <c r="J11" s="173"/>
      <c r="K11" s="173"/>
      <c r="L11" s="173"/>
      <c r="M11" s="228"/>
      <c r="N11" s="229"/>
    </row>
    <row r="12" spans="1:16" s="130" customFormat="1" ht="24" x14ac:dyDescent="0.2">
      <c r="A12" s="131"/>
      <c r="B12" s="155"/>
      <c r="C12" s="207"/>
      <c r="D12" s="125" t="s">
        <v>13</v>
      </c>
      <c r="E12" s="126"/>
      <c r="F12" s="127"/>
      <c r="G12" s="126"/>
      <c r="H12" s="173"/>
      <c r="I12" s="173"/>
      <c r="J12" s="173"/>
      <c r="K12" s="173"/>
      <c r="L12" s="173"/>
      <c r="M12" s="228"/>
      <c r="N12" s="229"/>
    </row>
    <row r="13" spans="1:16" s="130" customFormat="1" ht="24" x14ac:dyDescent="0.2">
      <c r="A13" s="131"/>
      <c r="B13" s="155"/>
      <c r="C13" s="207"/>
      <c r="D13" s="125" t="s">
        <v>34</v>
      </c>
      <c r="E13" s="126"/>
      <c r="F13" s="127"/>
      <c r="G13" s="126"/>
      <c r="H13" s="173"/>
      <c r="I13" s="173"/>
      <c r="J13" s="173"/>
      <c r="K13" s="173"/>
      <c r="L13" s="173"/>
      <c r="M13" s="228"/>
      <c r="N13" s="229"/>
    </row>
    <row r="14" spans="1:16" s="130" customFormat="1" ht="24" x14ac:dyDescent="0.2">
      <c r="A14" s="131"/>
      <c r="B14" s="155"/>
      <c r="C14" s="207"/>
      <c r="D14" s="125" t="s">
        <v>83</v>
      </c>
      <c r="E14" s="126"/>
      <c r="F14" s="127"/>
      <c r="G14" s="126"/>
      <c r="H14" s="173"/>
      <c r="I14" s="173"/>
      <c r="J14" s="173"/>
      <c r="K14" s="173"/>
      <c r="L14" s="173"/>
      <c r="M14" s="228"/>
      <c r="N14" s="229"/>
    </row>
    <row r="15" spans="1:16" s="130" customFormat="1" ht="24" x14ac:dyDescent="0.2">
      <c r="A15" s="156" t="s">
        <v>38</v>
      </c>
      <c r="B15" s="155"/>
      <c r="C15" s="160"/>
      <c r="D15" s="125" t="s">
        <v>85</v>
      </c>
      <c r="E15" s="162"/>
      <c r="F15" s="129"/>
      <c r="G15" s="126"/>
      <c r="H15" s="173"/>
      <c r="I15" s="173"/>
      <c r="J15" s="173"/>
      <c r="K15" s="173"/>
      <c r="L15" s="173"/>
      <c r="M15" s="232"/>
      <c r="N15" s="233"/>
      <c r="P15" s="182" t="s">
        <v>96</v>
      </c>
    </row>
    <row r="16" spans="1:16" s="130" customFormat="1" ht="24" x14ac:dyDescent="0.2">
      <c r="A16" s="132"/>
      <c r="B16" s="91"/>
      <c r="C16" s="161"/>
      <c r="D16" s="125" t="s">
        <v>86</v>
      </c>
      <c r="E16" s="126"/>
      <c r="F16" s="129"/>
      <c r="G16" s="126"/>
      <c r="H16" s="173"/>
      <c r="I16" s="173"/>
      <c r="J16" s="173"/>
      <c r="K16" s="173"/>
      <c r="L16" s="173"/>
      <c r="M16" s="232"/>
      <c r="N16" s="233"/>
    </row>
    <row r="17" spans="1:16" s="130" customFormat="1" ht="24" x14ac:dyDescent="0.2">
      <c r="A17" s="123" t="s">
        <v>29</v>
      </c>
      <c r="B17" s="124"/>
      <c r="C17" s="206">
        <v>20</v>
      </c>
      <c r="D17" s="125" t="s">
        <v>14</v>
      </c>
      <c r="E17" s="126"/>
      <c r="F17" s="129"/>
      <c r="G17" s="126"/>
      <c r="H17" s="173"/>
      <c r="I17" s="173"/>
      <c r="J17" s="173"/>
      <c r="K17" s="173"/>
      <c r="L17" s="173"/>
      <c r="M17" s="228"/>
      <c r="N17" s="229"/>
    </row>
    <row r="18" spans="1:16" s="130" customFormat="1" ht="24" x14ac:dyDescent="0.2">
      <c r="A18" s="88" t="s">
        <v>38</v>
      </c>
      <c r="B18" s="89" t="s">
        <v>84</v>
      </c>
      <c r="C18" s="207"/>
      <c r="D18" s="125" t="s">
        <v>15</v>
      </c>
      <c r="E18" s="126"/>
      <c r="F18" s="127"/>
      <c r="G18" s="126"/>
      <c r="H18" s="173"/>
      <c r="I18" s="173"/>
      <c r="J18" s="173"/>
      <c r="K18" s="173"/>
      <c r="L18" s="173"/>
      <c r="M18" s="228"/>
      <c r="N18" s="229"/>
    </row>
    <row r="19" spans="1:16" s="130" customFormat="1" ht="24" x14ac:dyDescent="0.2">
      <c r="A19" s="104"/>
      <c r="B19" s="105"/>
      <c r="C19" s="207"/>
      <c r="D19" s="125" t="s">
        <v>87</v>
      </c>
      <c r="E19" s="126"/>
      <c r="F19" s="129"/>
      <c r="G19" s="126"/>
      <c r="H19" s="180"/>
      <c r="I19" s="181"/>
      <c r="J19" s="173"/>
      <c r="K19" s="173"/>
      <c r="L19" s="173"/>
      <c r="M19" s="228"/>
      <c r="N19" s="229"/>
    </row>
    <row r="20" spans="1:16" s="130" customFormat="1" ht="24" x14ac:dyDescent="0.2">
      <c r="A20" s="132"/>
      <c r="B20" s="91"/>
      <c r="C20" s="208"/>
      <c r="D20" s="125" t="s">
        <v>88</v>
      </c>
      <c r="E20" s="126"/>
      <c r="F20" s="127"/>
      <c r="G20" s="126"/>
      <c r="H20" s="173"/>
      <c r="I20" s="173"/>
      <c r="J20" s="173"/>
      <c r="K20" s="173"/>
      <c r="L20" s="173"/>
      <c r="M20" s="228"/>
      <c r="N20" s="229"/>
    </row>
    <row r="21" spans="1:16" s="113" customFormat="1" ht="24" x14ac:dyDescent="0.2">
      <c r="A21" s="123" t="s">
        <v>71</v>
      </c>
      <c r="B21" s="124"/>
      <c r="C21" s="201">
        <v>20</v>
      </c>
      <c r="D21" s="125" t="s">
        <v>16</v>
      </c>
      <c r="E21" s="126"/>
      <c r="F21" s="127"/>
      <c r="G21" s="126"/>
      <c r="H21" s="173"/>
      <c r="I21" s="173"/>
      <c r="J21" s="173"/>
      <c r="K21" s="173"/>
      <c r="L21" s="173"/>
      <c r="M21" s="228"/>
      <c r="N21" s="229"/>
      <c r="P21" s="93"/>
    </row>
    <row r="22" spans="1:16" s="113" customFormat="1" ht="24" x14ac:dyDescent="0.2">
      <c r="A22" s="156" t="s">
        <v>38</v>
      </c>
      <c r="B22" s="155"/>
      <c r="C22" s="209"/>
      <c r="D22" s="125" t="s">
        <v>17</v>
      </c>
      <c r="E22" s="126"/>
      <c r="F22" s="127"/>
      <c r="G22" s="126"/>
      <c r="H22" s="173"/>
      <c r="I22" s="173"/>
      <c r="J22" s="173"/>
      <c r="K22" s="173"/>
      <c r="L22" s="173"/>
      <c r="M22" s="228"/>
      <c r="N22" s="229"/>
    </row>
    <row r="23" spans="1:16" s="113" customFormat="1" ht="24" x14ac:dyDescent="0.2">
      <c r="A23" s="90"/>
      <c r="B23" s="91"/>
      <c r="C23" s="183"/>
      <c r="D23" s="158"/>
      <c r="E23" s="159"/>
      <c r="F23" s="154"/>
      <c r="G23" s="159"/>
      <c r="H23" s="154"/>
      <c r="I23" s="154"/>
      <c r="J23" s="154"/>
      <c r="K23" s="154"/>
      <c r="L23" s="173"/>
      <c r="M23" s="228"/>
      <c r="N23" s="229"/>
    </row>
    <row r="24" spans="1:16" s="137" customFormat="1" ht="24" x14ac:dyDescent="0.2">
      <c r="A24" s="133" t="s">
        <v>25</v>
      </c>
      <c r="B24" s="134"/>
      <c r="C24" s="85">
        <v>10</v>
      </c>
      <c r="D24" s="135"/>
      <c r="E24" s="134"/>
      <c r="F24" s="127"/>
      <c r="G24" s="136"/>
      <c r="H24" s="136"/>
      <c r="I24" s="136"/>
      <c r="J24" s="136"/>
      <c r="K24" s="136"/>
      <c r="L24" s="136"/>
      <c r="M24" s="230"/>
      <c r="N24" s="231"/>
    </row>
    <row r="25" spans="1:16" s="137" customFormat="1" ht="24" x14ac:dyDescent="0.2">
      <c r="A25" s="123" t="s">
        <v>39</v>
      </c>
      <c r="B25" s="124" t="s">
        <v>90</v>
      </c>
      <c r="C25" s="201"/>
      <c r="D25" s="125" t="s">
        <v>18</v>
      </c>
      <c r="E25" s="126" t="s">
        <v>91</v>
      </c>
      <c r="F25" s="127"/>
      <c r="G25" s="126"/>
      <c r="H25" s="173"/>
      <c r="I25" s="173"/>
      <c r="J25" s="173"/>
      <c r="K25" s="173"/>
      <c r="L25" s="173"/>
      <c r="M25" s="228"/>
      <c r="N25" s="229"/>
    </row>
    <row r="26" spans="1:16" s="137" customFormat="1" ht="48" x14ac:dyDescent="0.2">
      <c r="A26" s="132" t="s">
        <v>98</v>
      </c>
      <c r="B26" s="163" t="s">
        <v>103</v>
      </c>
      <c r="C26" s="202"/>
      <c r="D26" s="125" t="s">
        <v>19</v>
      </c>
      <c r="E26" s="163" t="s">
        <v>103</v>
      </c>
      <c r="F26" s="127"/>
      <c r="G26" s="162"/>
      <c r="H26" s="173"/>
      <c r="I26" s="173"/>
      <c r="J26" s="173"/>
      <c r="K26" s="173"/>
      <c r="L26" s="173"/>
      <c r="M26" s="228"/>
      <c r="N26" s="229"/>
    </row>
    <row r="27" spans="1:16" s="137" customFormat="1" ht="24" x14ac:dyDescent="0.2">
      <c r="A27" s="138" t="s">
        <v>26</v>
      </c>
      <c r="B27" s="139"/>
      <c r="C27" s="140">
        <v>10</v>
      </c>
      <c r="D27" s="125"/>
      <c r="E27" s="126"/>
      <c r="F27" s="127"/>
      <c r="G27" s="141"/>
      <c r="H27" s="142"/>
      <c r="I27" s="142"/>
      <c r="J27" s="142"/>
      <c r="K27" s="142"/>
      <c r="L27" s="142"/>
      <c r="M27" s="228"/>
      <c r="N27" s="229"/>
    </row>
    <row r="28" spans="1:16" s="143" customFormat="1" ht="24" x14ac:dyDescent="0.2">
      <c r="A28" s="123" t="s">
        <v>40</v>
      </c>
      <c r="B28" s="124"/>
      <c r="C28" s="198"/>
      <c r="D28" s="125" t="s">
        <v>20</v>
      </c>
      <c r="E28" s="126"/>
      <c r="F28" s="127"/>
      <c r="G28" s="126"/>
      <c r="H28" s="173"/>
      <c r="I28" s="173"/>
      <c r="J28" s="173"/>
      <c r="K28" s="173"/>
      <c r="L28" s="173"/>
      <c r="M28" s="228"/>
      <c r="N28" s="229"/>
    </row>
    <row r="29" spans="1:16" s="143" customFormat="1" ht="24" x14ac:dyDescent="0.2">
      <c r="A29" s="131" t="s">
        <v>45</v>
      </c>
      <c r="B29" s="105"/>
      <c r="C29" s="199"/>
      <c r="D29" s="125" t="s">
        <v>21</v>
      </c>
      <c r="E29" s="105"/>
      <c r="F29" s="127"/>
      <c r="G29" s="126"/>
      <c r="H29" s="173"/>
      <c r="I29" s="173"/>
      <c r="J29" s="173"/>
      <c r="K29" s="173"/>
      <c r="L29" s="173"/>
      <c r="M29" s="228"/>
      <c r="N29" s="229"/>
    </row>
    <row r="30" spans="1:16" s="143" customFormat="1" ht="24" x14ac:dyDescent="0.2">
      <c r="A30" s="132" t="s">
        <v>46</v>
      </c>
      <c r="B30" s="91"/>
      <c r="C30" s="200"/>
      <c r="D30" s="125" t="s">
        <v>47</v>
      </c>
      <c r="E30" s="126"/>
      <c r="F30" s="127"/>
      <c r="G30" s="126"/>
      <c r="H30" s="173"/>
      <c r="I30" s="173"/>
      <c r="J30" s="173"/>
      <c r="K30" s="173"/>
      <c r="L30" s="173"/>
      <c r="M30" s="228"/>
      <c r="N30" s="229"/>
    </row>
    <row r="31" spans="1:16" s="87" customFormat="1" ht="16.5" customHeight="1" x14ac:dyDescent="0.2">
      <c r="A31" s="108"/>
      <c r="B31" s="108"/>
      <c r="C31" s="144"/>
      <c r="D31" s="108"/>
      <c r="F31" s="145"/>
      <c r="N31" s="146"/>
    </row>
    <row r="32" spans="1:16" ht="24.75" customHeight="1" x14ac:dyDescent="0.55000000000000004">
      <c r="C32" s="148" t="s">
        <v>0</v>
      </c>
      <c r="F32" s="197" t="s">
        <v>1</v>
      </c>
      <c r="G32" s="197"/>
      <c r="H32" s="148" t="s">
        <v>0</v>
      </c>
      <c r="J32" s="148"/>
      <c r="K32" s="148"/>
      <c r="M32" s="234" t="s">
        <v>3</v>
      </c>
      <c r="N32" s="234"/>
    </row>
    <row r="33" spans="4:14" ht="24.75" customHeight="1" x14ac:dyDescent="0.55000000000000004">
      <c r="D33" s="194" t="str">
        <f>B4</f>
        <v xml:space="preserve"> </v>
      </c>
      <c r="E33" s="194"/>
      <c r="I33" s="193" t="s">
        <v>76</v>
      </c>
      <c r="J33" s="193"/>
      <c r="K33" s="193"/>
      <c r="L33" s="193"/>
      <c r="M33" s="96"/>
      <c r="N33" s="95"/>
    </row>
    <row r="34" spans="4:14" ht="24.75" customHeight="1" x14ac:dyDescent="0.55000000000000004">
      <c r="D34" s="193" t="s">
        <v>2</v>
      </c>
      <c r="E34" s="193"/>
      <c r="I34" s="193" t="s">
        <v>2</v>
      </c>
      <c r="J34" s="193"/>
      <c r="K34" s="193"/>
      <c r="L34" s="193"/>
      <c r="M34" s="96"/>
      <c r="N34" s="95"/>
    </row>
    <row r="36" spans="4:14" ht="24.75" customHeight="1" x14ac:dyDescent="0.55000000000000004">
      <c r="I36" s="148"/>
      <c r="J36" s="148"/>
      <c r="K36" s="148"/>
      <c r="N36" s="151"/>
    </row>
    <row r="37" spans="4:14" ht="24.75" customHeight="1" x14ac:dyDescent="0.55000000000000004">
      <c r="K37" s="96"/>
      <c r="L37" s="151"/>
      <c r="M37" s="151"/>
      <c r="N37" s="95"/>
    </row>
    <row r="38" spans="4:14" ht="24.75" customHeight="1" x14ac:dyDescent="0.55000000000000004">
      <c r="K38" s="96"/>
      <c r="L38" s="152"/>
      <c r="M38" s="152"/>
      <c r="N38" s="95"/>
    </row>
  </sheetData>
  <mergeCells count="43">
    <mergeCell ref="M32:N32"/>
    <mergeCell ref="M26:N26"/>
    <mergeCell ref="M27:N27"/>
    <mergeCell ref="M28:N28"/>
    <mergeCell ref="M29:N29"/>
    <mergeCell ref="M30:N30"/>
    <mergeCell ref="M22:N22"/>
    <mergeCell ref="M24:N24"/>
    <mergeCell ref="M25:N25"/>
    <mergeCell ref="M14:N14"/>
    <mergeCell ref="M17:N17"/>
    <mergeCell ref="M18:N18"/>
    <mergeCell ref="M20:N20"/>
    <mergeCell ref="M21:N21"/>
    <mergeCell ref="M15:N15"/>
    <mergeCell ref="M16:N16"/>
    <mergeCell ref="M19:N19"/>
    <mergeCell ref="M23:N23"/>
    <mergeCell ref="M9:N9"/>
    <mergeCell ref="M10:N10"/>
    <mergeCell ref="M11:N11"/>
    <mergeCell ref="M12:N12"/>
    <mergeCell ref="M13:N13"/>
    <mergeCell ref="A1:N1"/>
    <mergeCell ref="A6:B7"/>
    <mergeCell ref="C6:C7"/>
    <mergeCell ref="D6:E7"/>
    <mergeCell ref="G6:G7"/>
    <mergeCell ref="H6:L6"/>
    <mergeCell ref="F6:F7"/>
    <mergeCell ref="M6:N7"/>
    <mergeCell ref="I34:L34"/>
    <mergeCell ref="D34:E34"/>
    <mergeCell ref="D33:E33"/>
    <mergeCell ref="A8:E8"/>
    <mergeCell ref="F32:G32"/>
    <mergeCell ref="I33:L33"/>
    <mergeCell ref="C28:C30"/>
    <mergeCell ref="C25:C26"/>
    <mergeCell ref="D9:G9"/>
    <mergeCell ref="C10:C14"/>
    <mergeCell ref="C17:C20"/>
    <mergeCell ref="C21:C22"/>
  </mergeCells>
  <printOptions horizontalCentered="1"/>
  <pageMargins left="0" right="0" top="0.39370078740157483" bottom="0.19685039370078741" header="0.31496062992125984" footer="0.31496062992125984"/>
  <pageSetup paperSize="9" scale="70" orientation="landscape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view="pageBreakPreview" zoomScale="85" zoomScaleNormal="70" zoomScaleSheetLayoutView="85" workbookViewId="0">
      <selection activeCell="B3" sqref="B3"/>
    </sheetView>
  </sheetViews>
  <sheetFormatPr defaultColWidth="9" defaultRowHeight="24" x14ac:dyDescent="0.55000000000000004"/>
  <cols>
    <col min="1" max="1" width="7.75" style="147" customWidth="1"/>
    <col min="2" max="2" width="35.125" style="147" customWidth="1"/>
    <col min="3" max="3" width="8.125" style="150" customWidth="1"/>
    <col min="4" max="4" width="5.75" style="147" customWidth="1"/>
    <col min="5" max="5" width="35.375" style="95" customWidth="1"/>
    <col min="6" max="6" width="7.75" style="103" customWidth="1"/>
    <col min="7" max="7" width="36" style="95" customWidth="1"/>
    <col min="8" max="13" width="7.75" style="95" customWidth="1"/>
    <col min="14" max="14" width="11" style="152" customWidth="1"/>
    <col min="15" max="16384" width="9" style="95"/>
  </cols>
  <sheetData>
    <row r="1" spans="1:14" ht="31.5" thickBot="1" x14ac:dyDescent="0.6">
      <c r="A1" s="210" t="s">
        <v>73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2"/>
    </row>
    <row r="2" spans="1:14" x14ac:dyDescent="0.55000000000000004">
      <c r="A2" s="106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</row>
    <row r="3" spans="1:14" s="107" customFormat="1" x14ac:dyDescent="0.2">
      <c r="A3" s="107" t="s">
        <v>58</v>
      </c>
      <c r="B3" s="108" t="str">
        <f>ปริมาณ!B3</f>
        <v>สำนักวิทยบริการและเทคโนโลยีสารสนเทศ</v>
      </c>
      <c r="C3" s="107" t="s">
        <v>61</v>
      </c>
      <c r="D3" s="109">
        <f>ปริมาณ!D3</f>
        <v>0</v>
      </c>
      <c r="F3" s="106"/>
      <c r="N3" s="110"/>
    </row>
    <row r="4" spans="1:14" s="108" customFormat="1" x14ac:dyDescent="0.2">
      <c r="A4" s="111" t="s">
        <v>59</v>
      </c>
      <c r="B4" s="108" t="str">
        <f>ปริมาณ!B4</f>
        <v xml:space="preserve"> </v>
      </c>
      <c r="C4" s="107" t="s">
        <v>62</v>
      </c>
      <c r="D4" s="109">
        <f>ปริมาณ!D4</f>
        <v>0</v>
      </c>
      <c r="F4" s="106"/>
      <c r="G4" s="172" t="s">
        <v>94</v>
      </c>
      <c r="H4" s="109">
        <f>ปริมาณ!H4</f>
        <v>2564</v>
      </c>
      <c r="I4" s="107" t="s">
        <v>63</v>
      </c>
      <c r="K4" s="109">
        <f>ปริมาณ!K4</f>
        <v>2564</v>
      </c>
      <c r="L4" s="107" t="s">
        <v>64</v>
      </c>
      <c r="N4" s="112">
        <f>ปริมาณ!N4</f>
        <v>2564</v>
      </c>
    </row>
    <row r="5" spans="1:14" s="108" customFormat="1" x14ac:dyDescent="0.2">
      <c r="A5" s="111" t="s">
        <v>80</v>
      </c>
      <c r="B5" s="107"/>
      <c r="C5" s="106"/>
      <c r="D5" s="107"/>
      <c r="E5" s="107"/>
      <c r="F5" s="106"/>
      <c r="G5" s="172" t="s">
        <v>95</v>
      </c>
      <c r="H5" s="109">
        <f>ปริมาณ!H5</f>
        <v>2564</v>
      </c>
      <c r="I5" s="107" t="s">
        <v>65</v>
      </c>
      <c r="K5" s="109">
        <f>ปริมาณ!K5</f>
        <v>2564</v>
      </c>
      <c r="L5" s="107" t="s">
        <v>66</v>
      </c>
      <c r="N5" s="112">
        <f>ปริมาณ!N5</f>
        <v>2565</v>
      </c>
    </row>
    <row r="6" spans="1:14" s="113" customFormat="1" x14ac:dyDescent="0.2">
      <c r="A6" s="213" t="s">
        <v>8</v>
      </c>
      <c r="B6" s="214"/>
      <c r="C6" s="206" t="s">
        <v>10</v>
      </c>
      <c r="D6" s="217" t="s">
        <v>9</v>
      </c>
      <c r="E6" s="218"/>
      <c r="F6" s="206" t="s">
        <v>10</v>
      </c>
      <c r="G6" s="198" t="s">
        <v>7</v>
      </c>
      <c r="H6" s="221" t="s">
        <v>4</v>
      </c>
      <c r="I6" s="222"/>
      <c r="J6" s="222"/>
      <c r="K6" s="222"/>
      <c r="L6" s="223"/>
      <c r="M6" s="213" t="s">
        <v>6</v>
      </c>
      <c r="N6" s="214"/>
    </row>
    <row r="7" spans="1:14" s="113" customFormat="1" x14ac:dyDescent="0.2">
      <c r="A7" s="215"/>
      <c r="B7" s="216"/>
      <c r="C7" s="207"/>
      <c r="D7" s="219"/>
      <c r="E7" s="220"/>
      <c r="F7" s="207"/>
      <c r="G7" s="199"/>
      <c r="H7" s="114">
        <v>1</v>
      </c>
      <c r="I7" s="121">
        <v>2</v>
      </c>
      <c r="J7" s="100">
        <v>3</v>
      </c>
      <c r="K7" s="100">
        <v>4</v>
      </c>
      <c r="L7" s="122">
        <v>5</v>
      </c>
      <c r="M7" s="224"/>
      <c r="N7" s="225"/>
    </row>
    <row r="8" spans="1:14" s="113" customFormat="1" x14ac:dyDescent="0.2">
      <c r="A8" s="195" t="s">
        <v>75</v>
      </c>
      <c r="B8" s="196"/>
      <c r="C8" s="196"/>
      <c r="D8" s="196"/>
      <c r="E8" s="196"/>
      <c r="F8" s="116"/>
      <c r="G8" s="116"/>
      <c r="H8" s="116"/>
      <c r="I8" s="116"/>
      <c r="J8" s="116"/>
      <c r="K8" s="116"/>
      <c r="L8" s="116"/>
      <c r="M8" s="116"/>
      <c r="N8" s="117"/>
    </row>
    <row r="9" spans="1:14" s="113" customFormat="1" x14ac:dyDescent="0.2">
      <c r="A9" s="118" t="s">
        <v>72</v>
      </c>
      <c r="B9" s="119"/>
      <c r="C9" s="100">
        <v>80</v>
      </c>
      <c r="D9" s="203" t="s">
        <v>27</v>
      </c>
      <c r="E9" s="204"/>
      <c r="F9" s="204"/>
      <c r="G9" s="205"/>
      <c r="H9" s="120"/>
      <c r="I9" s="120"/>
      <c r="J9" s="120"/>
      <c r="K9" s="120"/>
      <c r="L9" s="100"/>
      <c r="M9" s="226"/>
      <c r="N9" s="227"/>
    </row>
    <row r="10" spans="1:14" s="130" customFormat="1" ht="51.75" customHeight="1" x14ac:dyDescent="0.2">
      <c r="A10" s="123" t="s">
        <v>28</v>
      </c>
      <c r="B10" s="124"/>
      <c r="C10" s="206">
        <v>40</v>
      </c>
      <c r="D10" s="125" t="s">
        <v>11</v>
      </c>
      <c r="E10" s="126">
        <f>ปริมาณ!E10</f>
        <v>0</v>
      </c>
      <c r="F10" s="129">
        <f>ปริมาณ!F10</f>
        <v>0</v>
      </c>
      <c r="G10" s="126"/>
      <c r="H10" s="173"/>
      <c r="I10" s="173"/>
      <c r="J10" s="173"/>
      <c r="K10" s="173"/>
      <c r="L10" s="173"/>
      <c r="M10" s="228"/>
      <c r="N10" s="229"/>
    </row>
    <row r="11" spans="1:14" s="130" customFormat="1" ht="120" customHeight="1" x14ac:dyDescent="0.2">
      <c r="A11" s="156" t="s">
        <v>38</v>
      </c>
      <c r="B11" s="155">
        <f>ปริมาณ!B11</f>
        <v>0</v>
      </c>
      <c r="C11" s="207"/>
      <c r="D11" s="125" t="s">
        <v>12</v>
      </c>
      <c r="E11" s="159">
        <f>ปริมาณ!E11</f>
        <v>0</v>
      </c>
      <c r="F11" s="129">
        <f>ปริมาณ!F11</f>
        <v>0</v>
      </c>
      <c r="G11" s="126"/>
      <c r="H11" s="173"/>
      <c r="I11" s="173"/>
      <c r="J11" s="173"/>
      <c r="K11" s="173"/>
      <c r="L11" s="173"/>
      <c r="M11" s="228"/>
      <c r="N11" s="229"/>
    </row>
    <row r="12" spans="1:14" s="130" customFormat="1" ht="48" customHeight="1" x14ac:dyDescent="0.2">
      <c r="A12" s="131"/>
      <c r="B12" s="155"/>
      <c r="C12" s="207"/>
      <c r="D12" s="125" t="s">
        <v>13</v>
      </c>
      <c r="E12" s="126">
        <f>ปริมาณ!E12</f>
        <v>0</v>
      </c>
      <c r="F12" s="129">
        <f>ปริมาณ!F12</f>
        <v>0</v>
      </c>
      <c r="G12" s="126"/>
      <c r="H12" s="173"/>
      <c r="I12" s="173"/>
      <c r="J12" s="173"/>
      <c r="K12" s="173"/>
      <c r="L12" s="173"/>
      <c r="M12" s="228"/>
      <c r="N12" s="229"/>
    </row>
    <row r="13" spans="1:14" s="130" customFormat="1" ht="96" customHeight="1" x14ac:dyDescent="0.2">
      <c r="A13" s="131"/>
      <c r="B13" s="155"/>
      <c r="C13" s="207"/>
      <c r="D13" s="125" t="s">
        <v>34</v>
      </c>
      <c r="E13" s="126">
        <f>ปริมาณ!E13</f>
        <v>0</v>
      </c>
      <c r="F13" s="129">
        <f>ปริมาณ!F13</f>
        <v>0</v>
      </c>
      <c r="G13" s="126"/>
      <c r="H13" s="173"/>
      <c r="I13" s="173"/>
      <c r="J13" s="173"/>
      <c r="K13" s="173"/>
      <c r="L13" s="173"/>
      <c r="M13" s="228"/>
      <c r="N13" s="229"/>
    </row>
    <row r="14" spans="1:14" s="130" customFormat="1" ht="72" customHeight="1" x14ac:dyDescent="0.2">
      <c r="A14" s="131"/>
      <c r="B14" s="155"/>
      <c r="C14" s="207"/>
      <c r="D14" s="125" t="s">
        <v>83</v>
      </c>
      <c r="E14" s="126">
        <f>ปริมาณ!E14</f>
        <v>0</v>
      </c>
      <c r="F14" s="129">
        <f>ปริมาณ!F14</f>
        <v>0</v>
      </c>
      <c r="G14" s="126"/>
      <c r="H14" s="173"/>
      <c r="I14" s="173"/>
      <c r="J14" s="173"/>
      <c r="K14" s="173"/>
      <c r="L14" s="173"/>
      <c r="M14" s="228"/>
      <c r="N14" s="229"/>
    </row>
    <row r="15" spans="1:14" s="130" customFormat="1" ht="69" customHeight="1" x14ac:dyDescent="0.2">
      <c r="A15" s="131"/>
      <c r="B15" s="155"/>
      <c r="C15" s="207"/>
      <c r="D15" s="125" t="s">
        <v>85</v>
      </c>
      <c r="E15" s="126">
        <f>ปริมาณ!E15</f>
        <v>0</v>
      </c>
      <c r="F15" s="129">
        <v>3</v>
      </c>
      <c r="G15" s="141"/>
      <c r="H15" s="173"/>
      <c r="I15" s="173"/>
      <c r="J15" s="173"/>
      <c r="K15" s="173"/>
      <c r="L15" s="173"/>
      <c r="M15" s="232"/>
      <c r="N15" s="233"/>
    </row>
    <row r="16" spans="1:14" s="130" customFormat="1" ht="96" customHeight="1" x14ac:dyDescent="0.2">
      <c r="A16" s="132"/>
      <c r="B16" s="91"/>
      <c r="C16" s="161"/>
      <c r="D16" s="164" t="s">
        <v>86</v>
      </c>
      <c r="E16" s="163">
        <f>ปริมาณ!E16</f>
        <v>0</v>
      </c>
      <c r="F16" s="129">
        <v>2</v>
      </c>
      <c r="G16" s="141"/>
      <c r="H16" s="154"/>
      <c r="I16" s="154"/>
      <c r="J16" s="129"/>
      <c r="K16" s="173"/>
      <c r="L16" s="173"/>
      <c r="M16" s="232"/>
      <c r="N16" s="233"/>
    </row>
    <row r="17" spans="1:14" s="130" customFormat="1" ht="94.5" customHeight="1" x14ac:dyDescent="0.2">
      <c r="A17" s="123" t="s">
        <v>29</v>
      </c>
      <c r="B17" s="124"/>
      <c r="C17" s="206">
        <v>20</v>
      </c>
      <c r="D17" s="125" t="s">
        <v>14</v>
      </c>
      <c r="E17" s="126">
        <f>ปริมาณ!E17</f>
        <v>0</v>
      </c>
      <c r="F17" s="129">
        <f>ปริมาณ!F17</f>
        <v>0</v>
      </c>
      <c r="G17" s="126"/>
      <c r="H17" s="173"/>
      <c r="I17" s="173"/>
      <c r="J17" s="173"/>
      <c r="K17" s="173"/>
      <c r="L17" s="173"/>
      <c r="M17" s="228"/>
      <c r="N17" s="229"/>
    </row>
    <row r="18" spans="1:14" s="130" customFormat="1" ht="54.75" customHeight="1" x14ac:dyDescent="0.2">
      <c r="A18" s="104" t="s">
        <v>38</v>
      </c>
      <c r="B18" s="105" t="str">
        <f>ปริมาณ!B18</f>
        <v>สารบรรณและธุรการ</v>
      </c>
      <c r="C18" s="207"/>
      <c r="D18" s="125" t="s">
        <v>15</v>
      </c>
      <c r="E18" s="126">
        <f>ปริมาณ!E18</f>
        <v>0</v>
      </c>
      <c r="F18" s="129">
        <f>ปริมาณ!F18</f>
        <v>0</v>
      </c>
      <c r="G18" s="126"/>
      <c r="H18" s="173"/>
      <c r="I18" s="173"/>
      <c r="J18" s="173"/>
      <c r="K18" s="173"/>
      <c r="L18" s="173"/>
      <c r="M18" s="228"/>
      <c r="N18" s="229"/>
    </row>
    <row r="19" spans="1:14" s="130" customFormat="1" ht="64.5" customHeight="1" x14ac:dyDescent="0.2">
      <c r="A19" s="104"/>
      <c r="B19" s="105"/>
      <c r="C19" s="207"/>
      <c r="D19" s="125" t="s">
        <v>87</v>
      </c>
      <c r="E19" s="126">
        <f>ปริมาณ!E19</f>
        <v>0</v>
      </c>
      <c r="F19" s="129">
        <v>5</v>
      </c>
      <c r="G19" s="126"/>
      <c r="H19" s="173"/>
      <c r="I19" s="173"/>
      <c r="J19" s="173"/>
      <c r="K19" s="173"/>
      <c r="L19" s="173"/>
      <c r="M19" s="228"/>
      <c r="N19" s="229"/>
    </row>
    <row r="20" spans="1:14" s="130" customFormat="1" ht="59.25" customHeight="1" x14ac:dyDescent="0.2">
      <c r="A20" s="132"/>
      <c r="B20" s="91"/>
      <c r="C20" s="208"/>
      <c r="D20" s="125" t="s">
        <v>88</v>
      </c>
      <c r="E20" s="126">
        <f>ปริมาณ!E20</f>
        <v>0</v>
      </c>
      <c r="F20" s="129">
        <f>ปริมาณ!F20</f>
        <v>0</v>
      </c>
      <c r="G20" s="126"/>
      <c r="H20" s="173"/>
      <c r="I20" s="173"/>
      <c r="J20" s="173"/>
      <c r="K20" s="173"/>
      <c r="L20" s="173"/>
      <c r="M20" s="228"/>
      <c r="N20" s="229"/>
    </row>
    <row r="21" spans="1:14" s="113" customFormat="1" ht="75.75" customHeight="1" x14ac:dyDescent="0.2">
      <c r="A21" s="123" t="s">
        <v>30</v>
      </c>
      <c r="B21" s="124"/>
      <c r="C21" s="201">
        <v>20</v>
      </c>
      <c r="D21" s="125" t="s">
        <v>16</v>
      </c>
      <c r="E21" s="126">
        <f>ปริมาณ!E21</f>
        <v>0</v>
      </c>
      <c r="F21" s="129">
        <f>ปริมาณ!F21</f>
        <v>0</v>
      </c>
      <c r="G21" s="126"/>
      <c r="H21" s="173"/>
      <c r="I21" s="173"/>
      <c r="J21" s="173"/>
      <c r="K21" s="173"/>
      <c r="L21" s="173"/>
      <c r="M21" s="228"/>
      <c r="N21" s="229"/>
    </row>
    <row r="22" spans="1:14" s="113" customFormat="1" ht="63" customHeight="1" x14ac:dyDescent="0.2">
      <c r="A22" s="104" t="s">
        <v>38</v>
      </c>
      <c r="B22" s="105" t="s">
        <v>89</v>
      </c>
      <c r="C22" s="209"/>
      <c r="D22" s="125" t="s">
        <v>17</v>
      </c>
      <c r="E22" s="126">
        <f>ปริมาณ!E22</f>
        <v>0</v>
      </c>
      <c r="F22" s="129">
        <f>ปริมาณ!F22</f>
        <v>0</v>
      </c>
      <c r="G22" s="126"/>
      <c r="H22" s="173"/>
      <c r="I22" s="173"/>
      <c r="J22" s="173"/>
      <c r="K22" s="173"/>
      <c r="L22" s="173"/>
      <c r="M22" s="228"/>
      <c r="N22" s="229"/>
    </row>
    <row r="23" spans="1:14" s="113" customFormat="1" ht="58.5" customHeight="1" x14ac:dyDescent="0.2">
      <c r="A23" s="156"/>
      <c r="B23" s="155"/>
      <c r="C23" s="153"/>
      <c r="D23" s="158" t="s">
        <v>97</v>
      </c>
      <c r="E23" s="159">
        <f>ปริมาณ!E23</f>
        <v>0</v>
      </c>
      <c r="F23" s="154">
        <f>ปริมาณ!F23</f>
        <v>0</v>
      </c>
      <c r="G23" s="159"/>
      <c r="H23" s="173"/>
      <c r="I23" s="154"/>
      <c r="J23" s="154"/>
      <c r="K23" s="154"/>
      <c r="L23" s="173"/>
      <c r="M23" s="228"/>
      <c r="N23" s="229"/>
    </row>
    <row r="24" spans="1:14" s="137" customFormat="1" x14ac:dyDescent="0.2">
      <c r="A24" s="133" t="s">
        <v>25</v>
      </c>
      <c r="B24" s="134"/>
      <c r="C24" s="100">
        <v>10</v>
      </c>
      <c r="D24" s="135"/>
      <c r="E24" s="134"/>
      <c r="F24" s="129"/>
      <c r="G24" s="136"/>
      <c r="H24" s="136"/>
      <c r="I24" s="136"/>
      <c r="J24" s="136"/>
      <c r="K24" s="136"/>
      <c r="L24" s="136"/>
      <c r="M24" s="230"/>
      <c r="N24" s="231"/>
    </row>
    <row r="25" spans="1:14" s="137" customFormat="1" ht="24" customHeight="1" x14ac:dyDescent="0.2">
      <c r="A25" s="123" t="s">
        <v>39</v>
      </c>
      <c r="B25" s="124" t="str">
        <f>ปริมาณ!B25:B26</f>
        <v>งานวิจัย/จัดทำคู่มือการปฏิบัติงาน</v>
      </c>
      <c r="C25" s="201"/>
      <c r="D25" s="125" t="s">
        <v>18</v>
      </c>
      <c r="E25" s="126" t="str">
        <f>ปริมาณ!E25</f>
        <v>พัฒนางานที่ทำอยู่</v>
      </c>
      <c r="F25" s="129">
        <f>ปริมาณ!F25</f>
        <v>0</v>
      </c>
      <c r="G25" s="126"/>
      <c r="H25" s="173"/>
      <c r="I25" s="173"/>
      <c r="J25" s="173"/>
      <c r="K25" s="173"/>
      <c r="L25" s="173"/>
      <c r="M25" s="228"/>
      <c r="N25" s="229"/>
    </row>
    <row r="26" spans="1:14" s="137" customFormat="1" ht="100.5" customHeight="1" x14ac:dyDescent="0.2">
      <c r="A26" s="132" t="s">
        <v>44</v>
      </c>
      <c r="B26" s="163" t="str">
        <f>ปริมาณ!B26</f>
        <v>พัฒนาตนเองตามตำแหน่งงาน และพัฒนาด้านอื่น ๆ อีกไม่น้อยกว่า 2 ด้าน</v>
      </c>
      <c r="C26" s="202"/>
      <c r="D26" s="125" t="s">
        <v>19</v>
      </c>
      <c r="E26" s="126" t="str">
        <f>ปริมาณ!E26</f>
        <v>พัฒนาตนเองตามตำแหน่งงาน และพัฒนาด้านอื่น ๆ อีกไม่น้อยกว่า 2 ด้าน</v>
      </c>
      <c r="F26" s="129">
        <f>ปริมาณ!F26</f>
        <v>0</v>
      </c>
      <c r="G26" s="126"/>
      <c r="H26" s="173"/>
      <c r="I26" s="173"/>
      <c r="J26" s="173"/>
      <c r="K26" s="173"/>
      <c r="L26" s="173"/>
      <c r="M26" s="228"/>
      <c r="N26" s="229"/>
    </row>
    <row r="27" spans="1:14" s="137" customFormat="1" ht="24" customHeight="1" x14ac:dyDescent="0.2">
      <c r="A27" s="138" t="s">
        <v>26</v>
      </c>
      <c r="B27" s="139"/>
      <c r="C27" s="140">
        <v>10</v>
      </c>
      <c r="D27" s="125"/>
      <c r="E27" s="126"/>
      <c r="F27" s="129"/>
      <c r="G27" s="141"/>
      <c r="H27" s="142"/>
      <c r="I27" s="142"/>
      <c r="J27" s="142"/>
      <c r="K27" s="142"/>
      <c r="L27" s="142"/>
      <c r="M27" s="228"/>
      <c r="N27" s="229"/>
    </row>
    <row r="28" spans="1:14" s="143" customFormat="1" ht="75.75" customHeight="1" x14ac:dyDescent="0.2">
      <c r="A28" s="123" t="s">
        <v>40</v>
      </c>
      <c r="B28" s="124">
        <f>ปริมาณ!B28</f>
        <v>0</v>
      </c>
      <c r="C28" s="198"/>
      <c r="D28" s="125" t="s">
        <v>20</v>
      </c>
      <c r="E28" s="126">
        <f>ปริมาณ!E28</f>
        <v>0</v>
      </c>
      <c r="F28" s="129">
        <f>ปริมาณ!F28</f>
        <v>0</v>
      </c>
      <c r="G28" s="126"/>
      <c r="H28" s="173"/>
      <c r="I28" s="173"/>
      <c r="J28" s="173"/>
      <c r="K28" s="173"/>
      <c r="L28" s="173"/>
      <c r="M28" s="228"/>
      <c r="N28" s="229"/>
    </row>
    <row r="29" spans="1:14" s="143" customFormat="1" ht="72.75" customHeight="1" x14ac:dyDescent="0.2">
      <c r="A29" s="131" t="s">
        <v>45</v>
      </c>
      <c r="B29" s="105">
        <f>ปริมาณ!B29</f>
        <v>0</v>
      </c>
      <c r="C29" s="199"/>
      <c r="D29" s="125" t="s">
        <v>21</v>
      </c>
      <c r="E29" s="126">
        <f>ปริมาณ!E29</f>
        <v>0</v>
      </c>
      <c r="F29" s="129">
        <f>ปริมาณ!F29</f>
        <v>0</v>
      </c>
      <c r="G29" s="126"/>
      <c r="H29" s="173"/>
      <c r="I29" s="173"/>
      <c r="J29" s="173"/>
      <c r="K29" s="173"/>
      <c r="L29" s="173"/>
      <c r="M29" s="228"/>
      <c r="N29" s="229"/>
    </row>
    <row r="30" spans="1:14" s="143" customFormat="1" ht="56.25" customHeight="1" x14ac:dyDescent="0.2">
      <c r="A30" s="132" t="s">
        <v>46</v>
      </c>
      <c r="B30" s="91">
        <f>ปริมาณ!B30</f>
        <v>0</v>
      </c>
      <c r="C30" s="200"/>
      <c r="D30" s="125" t="s">
        <v>47</v>
      </c>
      <c r="E30" s="126">
        <f>ปริมาณ!E30</f>
        <v>0</v>
      </c>
      <c r="F30" s="129">
        <f>ปริมาณ!F30</f>
        <v>0</v>
      </c>
      <c r="G30" s="126"/>
      <c r="H30" s="173"/>
      <c r="I30" s="173"/>
      <c r="J30" s="173"/>
      <c r="K30" s="173"/>
      <c r="L30" s="173"/>
      <c r="M30" s="228"/>
      <c r="N30" s="229"/>
    </row>
    <row r="31" spans="1:14" s="87" customFormat="1" x14ac:dyDescent="0.2">
      <c r="A31" s="108"/>
      <c r="B31" s="108"/>
      <c r="C31" s="144"/>
      <c r="D31" s="108"/>
      <c r="F31" s="157"/>
      <c r="N31" s="146"/>
    </row>
    <row r="32" spans="1:14" x14ac:dyDescent="0.55000000000000004">
      <c r="C32" s="148" t="s">
        <v>0</v>
      </c>
      <c r="F32" s="197" t="s">
        <v>1</v>
      </c>
      <c r="G32" s="197"/>
      <c r="H32" s="148" t="s">
        <v>0</v>
      </c>
      <c r="J32" s="148"/>
      <c r="K32" s="148"/>
      <c r="M32" s="197" t="s">
        <v>3</v>
      </c>
      <c r="N32" s="197"/>
    </row>
    <row r="33" spans="4:14" x14ac:dyDescent="0.55000000000000004">
      <c r="D33" s="194" t="str">
        <f>ปริมาณ!B4</f>
        <v xml:space="preserve"> </v>
      </c>
      <c r="E33" s="194"/>
      <c r="I33" s="193" t="s">
        <v>76</v>
      </c>
      <c r="J33" s="193"/>
      <c r="K33" s="193"/>
      <c r="L33" s="193"/>
      <c r="M33" s="103"/>
      <c r="N33" s="95"/>
    </row>
    <row r="34" spans="4:14" x14ac:dyDescent="0.55000000000000004">
      <c r="D34" s="193" t="s">
        <v>2</v>
      </c>
      <c r="E34" s="193"/>
      <c r="I34" s="193" t="s">
        <v>2</v>
      </c>
      <c r="J34" s="193"/>
      <c r="K34" s="193"/>
      <c r="L34" s="193"/>
      <c r="M34" s="103"/>
      <c r="N34" s="95"/>
    </row>
    <row r="36" spans="4:14" x14ac:dyDescent="0.55000000000000004">
      <c r="I36" s="148"/>
      <c r="J36" s="148"/>
      <c r="K36" s="148"/>
      <c r="N36" s="151"/>
    </row>
    <row r="37" spans="4:14" x14ac:dyDescent="0.55000000000000004">
      <c r="K37" s="103"/>
      <c r="L37" s="151"/>
      <c r="M37" s="151"/>
      <c r="N37" s="95"/>
    </row>
    <row r="38" spans="4:14" x14ac:dyDescent="0.55000000000000004">
      <c r="K38" s="103"/>
      <c r="L38" s="152"/>
      <c r="M38" s="152"/>
      <c r="N38" s="95"/>
    </row>
  </sheetData>
  <mergeCells count="43">
    <mergeCell ref="M24:N24"/>
    <mergeCell ref="M32:N32"/>
    <mergeCell ref="M26:N26"/>
    <mergeCell ref="M28:N28"/>
    <mergeCell ref="M29:N29"/>
    <mergeCell ref="M30:N30"/>
    <mergeCell ref="M27:N27"/>
    <mergeCell ref="D34:E34"/>
    <mergeCell ref="I34:L34"/>
    <mergeCell ref="M6:N7"/>
    <mergeCell ref="M9:N9"/>
    <mergeCell ref="M10:N10"/>
    <mergeCell ref="M11:N11"/>
    <mergeCell ref="M12:N12"/>
    <mergeCell ref="M13:N13"/>
    <mergeCell ref="M14:N14"/>
    <mergeCell ref="M17:N17"/>
    <mergeCell ref="M18:N18"/>
    <mergeCell ref="M20:N20"/>
    <mergeCell ref="M21:N21"/>
    <mergeCell ref="M22:N22"/>
    <mergeCell ref="M25:N25"/>
    <mergeCell ref="A8:E8"/>
    <mergeCell ref="C25:C26"/>
    <mergeCell ref="C28:C30"/>
    <mergeCell ref="F32:G32"/>
    <mergeCell ref="D33:E33"/>
    <mergeCell ref="I33:L33"/>
    <mergeCell ref="D9:G9"/>
    <mergeCell ref="C17:C20"/>
    <mergeCell ref="C21:C22"/>
    <mergeCell ref="M23:N23"/>
    <mergeCell ref="A1:N1"/>
    <mergeCell ref="A6:B7"/>
    <mergeCell ref="C6:C7"/>
    <mergeCell ref="D6:E7"/>
    <mergeCell ref="F6:F7"/>
    <mergeCell ref="G6:G7"/>
    <mergeCell ref="H6:L6"/>
    <mergeCell ref="M15:N15"/>
    <mergeCell ref="M16:N16"/>
    <mergeCell ref="M19:N19"/>
    <mergeCell ref="C10:C15"/>
  </mergeCells>
  <printOptions horizontalCentered="1"/>
  <pageMargins left="0.19685039370078741" right="0.19685039370078741" top="0.39370078740157483" bottom="0.19685039370078741" header="0.31496062992125984" footer="0.31496062992125984"/>
  <pageSetup paperSize="9" scale="69" orientation="landscape" r:id="rId1"/>
  <headerFooter scaleWithDoc="0"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opLeftCell="A7" zoomScale="80" zoomScaleNormal="80" zoomScaleSheetLayoutView="80" workbookViewId="0">
      <selection activeCell="S9" sqref="S9"/>
    </sheetView>
  </sheetViews>
  <sheetFormatPr defaultColWidth="9" defaultRowHeight="24.75" customHeight="1" x14ac:dyDescent="0.55000000000000004"/>
  <cols>
    <col min="1" max="1" width="6.875" style="147" customWidth="1"/>
    <col min="2" max="2" width="34.25" style="147" customWidth="1"/>
    <col min="3" max="3" width="8.125" style="150" customWidth="1"/>
    <col min="4" max="4" width="6" style="147" customWidth="1"/>
    <col min="5" max="5" width="35.75" style="95" customWidth="1"/>
    <col min="6" max="6" width="7.75" style="95" customWidth="1"/>
    <col min="7" max="7" width="36" style="95" customWidth="1"/>
    <col min="8" max="13" width="7.75" style="95" customWidth="1"/>
    <col min="14" max="14" width="10.625" style="152" customWidth="1"/>
    <col min="15" max="16384" width="9" style="95"/>
  </cols>
  <sheetData>
    <row r="1" spans="1:14" ht="24.75" customHeight="1" thickBot="1" x14ac:dyDescent="0.6">
      <c r="A1" s="210" t="s">
        <v>73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2"/>
    </row>
    <row r="2" spans="1:14" ht="13.5" customHeight="1" x14ac:dyDescent="0.55000000000000004">
      <c r="A2" s="106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</row>
    <row r="3" spans="1:14" s="107" customFormat="1" ht="24.75" customHeight="1" x14ac:dyDescent="0.2">
      <c r="A3" s="107" t="s">
        <v>58</v>
      </c>
      <c r="B3" s="108" t="str">
        <f>คุณภาพ!B3</f>
        <v>สำนักวิทยบริการและเทคโนโลยีสารสนเทศ</v>
      </c>
      <c r="C3" s="107" t="s">
        <v>61</v>
      </c>
      <c r="D3" s="108">
        <f>ปริมาณ!D3</f>
        <v>0</v>
      </c>
      <c r="N3" s="110"/>
    </row>
    <row r="4" spans="1:14" s="108" customFormat="1" ht="24.75" customHeight="1" x14ac:dyDescent="0.2">
      <c r="A4" s="111" t="s">
        <v>60</v>
      </c>
      <c r="B4" s="108" t="str">
        <f>ปริมาณ!B4</f>
        <v xml:space="preserve"> </v>
      </c>
      <c r="C4" s="107" t="s">
        <v>62</v>
      </c>
      <c r="D4" s="108">
        <f>ปริมาณ!D4</f>
        <v>0</v>
      </c>
      <c r="E4" s="111"/>
      <c r="F4" s="111"/>
      <c r="G4" s="172" t="s">
        <v>94</v>
      </c>
      <c r="H4" s="109">
        <f>ปริมาณ!H4</f>
        <v>2564</v>
      </c>
      <c r="I4" s="107" t="s">
        <v>63</v>
      </c>
      <c r="K4" s="144">
        <f>ปริมาณ!K4</f>
        <v>2564</v>
      </c>
      <c r="L4" s="107" t="s">
        <v>64</v>
      </c>
      <c r="N4" s="92">
        <f>ปริมาณ!N4</f>
        <v>2564</v>
      </c>
    </row>
    <row r="5" spans="1:14" s="108" customFormat="1" ht="24.75" customHeight="1" x14ac:dyDescent="0.2">
      <c r="A5" s="111" t="s">
        <v>80</v>
      </c>
      <c r="B5" s="107"/>
      <c r="C5" s="106"/>
      <c r="D5" s="107"/>
      <c r="E5" s="107"/>
      <c r="F5" s="107"/>
      <c r="G5" s="172" t="s">
        <v>95</v>
      </c>
      <c r="H5" s="109">
        <f>ปริมาณ!H5</f>
        <v>2564</v>
      </c>
      <c r="I5" s="107" t="s">
        <v>65</v>
      </c>
      <c r="K5" s="144">
        <f>ปริมาณ!K5</f>
        <v>2564</v>
      </c>
      <c r="L5" s="107" t="s">
        <v>66</v>
      </c>
      <c r="N5" s="92">
        <f>ปริมาณ!N5</f>
        <v>2565</v>
      </c>
    </row>
    <row r="6" spans="1:14" s="113" customFormat="1" ht="24.75" customHeight="1" x14ac:dyDescent="0.2">
      <c r="A6" s="213" t="s">
        <v>8</v>
      </c>
      <c r="B6" s="214"/>
      <c r="C6" s="206" t="s">
        <v>10</v>
      </c>
      <c r="D6" s="217" t="s">
        <v>9</v>
      </c>
      <c r="E6" s="218"/>
      <c r="F6" s="206" t="s">
        <v>10</v>
      </c>
      <c r="G6" s="198" t="s">
        <v>7</v>
      </c>
      <c r="H6" s="226" t="s">
        <v>4</v>
      </c>
      <c r="I6" s="241"/>
      <c r="J6" s="241"/>
      <c r="K6" s="241"/>
      <c r="L6" s="227"/>
      <c r="M6" s="213" t="s">
        <v>6</v>
      </c>
      <c r="N6" s="214"/>
    </row>
    <row r="7" spans="1:14" s="113" customFormat="1" ht="24.75" customHeight="1" x14ac:dyDescent="0.2">
      <c r="A7" s="224"/>
      <c r="B7" s="225"/>
      <c r="C7" s="208"/>
      <c r="D7" s="239"/>
      <c r="E7" s="240"/>
      <c r="F7" s="208"/>
      <c r="G7" s="200"/>
      <c r="H7" s="176">
        <v>1</v>
      </c>
      <c r="I7" s="174">
        <v>2</v>
      </c>
      <c r="J7" s="178">
        <v>3</v>
      </c>
      <c r="K7" s="178">
        <v>4</v>
      </c>
      <c r="L7" s="175">
        <v>5</v>
      </c>
      <c r="M7" s="224"/>
      <c r="N7" s="225"/>
    </row>
    <row r="8" spans="1:14" s="113" customFormat="1" ht="24.75" customHeight="1" x14ac:dyDescent="0.2">
      <c r="A8" s="195" t="s">
        <v>24</v>
      </c>
      <c r="B8" s="196"/>
      <c r="C8" s="196"/>
      <c r="D8" s="196"/>
      <c r="E8" s="196"/>
      <c r="F8" s="115"/>
      <c r="G8" s="116"/>
      <c r="H8" s="177"/>
      <c r="I8" s="177"/>
      <c r="J8" s="177"/>
      <c r="K8" s="177"/>
      <c r="L8" s="177"/>
      <c r="M8" s="116"/>
      <c r="N8" s="117"/>
    </row>
    <row r="9" spans="1:14" s="113" customFormat="1" ht="157.5" customHeight="1" x14ac:dyDescent="0.2">
      <c r="A9" s="168" t="s">
        <v>49</v>
      </c>
      <c r="B9" s="169"/>
      <c r="C9" s="170">
        <v>10</v>
      </c>
      <c r="D9" s="167">
        <v>1.1000000000000001</v>
      </c>
      <c r="E9" s="126"/>
      <c r="F9" s="165"/>
      <c r="G9" s="126"/>
      <c r="H9" s="165"/>
      <c r="I9" s="165"/>
      <c r="J9" s="165"/>
      <c r="K9" s="165"/>
      <c r="L9" s="165"/>
      <c r="M9" s="237"/>
      <c r="N9" s="238"/>
    </row>
    <row r="10" spans="1:14" s="137" customFormat="1" ht="81" customHeight="1" x14ac:dyDescent="0.2">
      <c r="A10" s="171" t="s">
        <v>50</v>
      </c>
      <c r="B10" s="166"/>
      <c r="C10" s="235">
        <v>10</v>
      </c>
      <c r="D10" s="167">
        <v>2.1</v>
      </c>
      <c r="E10" s="126"/>
      <c r="F10" s="165"/>
      <c r="G10" s="126"/>
      <c r="H10" s="165"/>
      <c r="I10" s="165"/>
      <c r="J10" s="165"/>
      <c r="K10" s="165"/>
      <c r="L10" s="165"/>
      <c r="M10" s="237"/>
      <c r="N10" s="238"/>
    </row>
    <row r="11" spans="1:14" s="137" customFormat="1" ht="83.25" customHeight="1" x14ac:dyDescent="0.2">
      <c r="A11" s="90"/>
      <c r="B11" s="91"/>
      <c r="C11" s="236"/>
      <c r="D11" s="128">
        <v>2.2000000000000002</v>
      </c>
      <c r="E11" s="126"/>
      <c r="F11" s="129"/>
      <c r="G11" s="126"/>
      <c r="H11" s="173"/>
      <c r="I11" s="173"/>
      <c r="J11" s="173"/>
      <c r="K11" s="173"/>
      <c r="L11" s="173"/>
      <c r="M11" s="237"/>
      <c r="N11" s="238"/>
    </row>
    <row r="12" spans="1:14" s="87" customFormat="1" ht="15" customHeight="1" x14ac:dyDescent="0.2">
      <c r="A12" s="108"/>
      <c r="B12" s="108"/>
      <c r="C12" s="144"/>
      <c r="D12" s="108"/>
      <c r="N12" s="146"/>
    </row>
    <row r="13" spans="1:14" ht="24.75" customHeight="1" x14ac:dyDescent="0.55000000000000004">
      <c r="C13" s="148" t="s">
        <v>0</v>
      </c>
      <c r="F13" s="197" t="s">
        <v>1</v>
      </c>
      <c r="G13" s="197"/>
      <c r="H13" s="148" t="s">
        <v>0</v>
      </c>
      <c r="J13" s="148"/>
      <c r="K13" s="148"/>
      <c r="M13" s="197" t="s">
        <v>3</v>
      </c>
      <c r="N13" s="197"/>
    </row>
    <row r="14" spans="1:14" ht="19.5" customHeight="1" x14ac:dyDescent="0.55000000000000004">
      <c r="D14" s="194" t="str">
        <f>ปริมาณ!B4</f>
        <v xml:space="preserve"> </v>
      </c>
      <c r="E14" s="194"/>
      <c r="I14" s="193" t="s">
        <v>76</v>
      </c>
      <c r="J14" s="193"/>
      <c r="K14" s="193"/>
      <c r="L14" s="193"/>
      <c r="M14" s="103"/>
      <c r="N14" s="95"/>
    </row>
    <row r="15" spans="1:14" ht="15" customHeight="1" x14ac:dyDescent="0.55000000000000004">
      <c r="D15" s="193" t="s">
        <v>2</v>
      </c>
      <c r="E15" s="193"/>
      <c r="I15" s="193" t="s">
        <v>2</v>
      </c>
      <c r="J15" s="193"/>
      <c r="K15" s="193"/>
      <c r="L15" s="193"/>
      <c r="M15" s="103"/>
      <c r="N15" s="95"/>
    </row>
    <row r="17" spans="9:14" ht="24.75" customHeight="1" x14ac:dyDescent="0.55000000000000004">
      <c r="I17" s="148"/>
      <c r="J17" s="148"/>
      <c r="K17" s="148"/>
      <c r="N17" s="151"/>
    </row>
    <row r="18" spans="9:14" ht="24.75" customHeight="1" x14ac:dyDescent="0.55000000000000004">
      <c r="K18" s="103"/>
      <c r="L18" s="151"/>
      <c r="M18" s="151"/>
      <c r="N18" s="95"/>
    </row>
    <row r="19" spans="9:14" ht="24.75" customHeight="1" x14ac:dyDescent="0.55000000000000004">
      <c r="K19" s="103"/>
      <c r="L19" s="152"/>
      <c r="M19" s="152"/>
      <c r="N19" s="95"/>
    </row>
  </sheetData>
  <mergeCells count="19">
    <mergeCell ref="C10:C11"/>
    <mergeCell ref="M13:N13"/>
    <mergeCell ref="M10:N10"/>
    <mergeCell ref="M11:N11"/>
    <mergeCell ref="A1:N1"/>
    <mergeCell ref="A6:B7"/>
    <mergeCell ref="C6:C7"/>
    <mergeCell ref="D6:E7"/>
    <mergeCell ref="F6:F7"/>
    <mergeCell ref="G6:G7"/>
    <mergeCell ref="H6:L6"/>
    <mergeCell ref="M6:N7"/>
    <mergeCell ref="A8:E8"/>
    <mergeCell ref="M9:N9"/>
    <mergeCell ref="D14:E14"/>
    <mergeCell ref="I14:L14"/>
    <mergeCell ref="D15:E15"/>
    <mergeCell ref="I15:L15"/>
    <mergeCell ref="F13:G13"/>
  </mergeCells>
  <printOptions horizontalCentered="1"/>
  <pageMargins left="0.19685039370078741" right="0.19685039370078741" top="0.39370078740157483" bottom="0.19685039370078741" header="0.31496062992125984" footer="0.31496062992125984"/>
  <pageSetup paperSize="9" scale="70" orientation="landscape" r:id="rId1"/>
  <headerFooter scaleWithDoc="0"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38"/>
  <sheetViews>
    <sheetView topLeftCell="A31" zoomScale="80" zoomScaleNormal="80" zoomScaleSheetLayoutView="70" workbookViewId="0">
      <selection activeCell="G19" sqref="G19"/>
    </sheetView>
  </sheetViews>
  <sheetFormatPr defaultColWidth="9" defaultRowHeight="24.75" customHeight="1" x14ac:dyDescent="0.55000000000000004"/>
  <cols>
    <col min="1" max="1" width="7.375" style="25" customWidth="1"/>
    <col min="2" max="2" width="33.625" style="6" customWidth="1"/>
    <col min="3" max="3" width="7.25" style="38" customWidth="1"/>
    <col min="4" max="4" width="6" style="38" customWidth="1"/>
    <col min="5" max="5" width="8.25" style="6" customWidth="1"/>
    <col min="6" max="6" width="7.125" style="6" customWidth="1"/>
    <col min="7" max="7" width="13.625" style="6" customWidth="1"/>
    <col min="8" max="8" width="5.875" style="25" customWidth="1"/>
    <col min="9" max="9" width="33.25" style="6" customWidth="1"/>
    <col min="10" max="10" width="7.125" style="38" customWidth="1"/>
    <col min="11" max="11" width="6" style="38" customWidth="1"/>
    <col min="12" max="12" width="8.125" style="6" customWidth="1"/>
    <col min="13" max="13" width="6.625" style="6" customWidth="1"/>
    <col min="14" max="14" width="13.625" style="6" customWidth="1"/>
    <col min="15" max="16" width="5.875" style="25" customWidth="1"/>
    <col min="17" max="18" width="8.625" style="6" customWidth="1"/>
    <col min="19" max="19" width="16.25" style="6" customWidth="1"/>
    <col min="20" max="20" width="7.125" style="38" customWidth="1"/>
    <col min="21" max="21" width="6" style="38" customWidth="1"/>
    <col min="22" max="22" width="9.25" style="6" customWidth="1"/>
    <col min="23" max="23" width="6.625" style="6" customWidth="1"/>
    <col min="24" max="24" width="13.625" style="6" customWidth="1"/>
    <col min="25" max="16384" width="9" style="6"/>
  </cols>
  <sheetData>
    <row r="1" spans="1:24" ht="24.75" customHeight="1" thickBot="1" x14ac:dyDescent="0.6">
      <c r="A1" s="247" t="s">
        <v>55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248"/>
      <c r="P1" s="248"/>
      <c r="Q1" s="248"/>
      <c r="R1" s="248"/>
      <c r="S1" s="248"/>
      <c r="T1" s="248"/>
      <c r="U1" s="248"/>
      <c r="V1" s="248"/>
      <c r="W1" s="248"/>
      <c r="X1" s="249"/>
    </row>
    <row r="2" spans="1:24" ht="13.5" customHeight="1" x14ac:dyDescent="0.55000000000000004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O2" s="6"/>
      <c r="P2" s="6"/>
      <c r="T2" s="6"/>
      <c r="U2" s="6"/>
    </row>
    <row r="3" spans="1:24" s="10" customFormat="1" ht="24.75" customHeight="1" x14ac:dyDescent="0.2">
      <c r="A3" s="9" t="s">
        <v>58</v>
      </c>
      <c r="B3" s="81" t="str">
        <f>คุณภาพ!B3</f>
        <v>สำนักวิทยบริการและเทคโนโลยีสารสนเทศ</v>
      </c>
      <c r="C3" s="9" t="s">
        <v>61</v>
      </c>
      <c r="D3" s="81">
        <f>ปริมาณ!D3</f>
        <v>0</v>
      </c>
      <c r="E3" s="82"/>
      <c r="F3" s="82"/>
      <c r="G3" s="9"/>
      <c r="M3" s="11"/>
    </row>
    <row r="4" spans="1:24" s="13" customFormat="1" ht="24.75" customHeight="1" x14ac:dyDescent="0.2">
      <c r="A4" s="12" t="s">
        <v>59</v>
      </c>
      <c r="B4" s="81" t="str">
        <f>ปริมาณ!B4</f>
        <v xml:space="preserve"> </v>
      </c>
      <c r="C4" s="10" t="s">
        <v>62</v>
      </c>
      <c r="D4" s="81">
        <f>ปริมาณ!D4</f>
        <v>0</v>
      </c>
      <c r="E4" s="83"/>
      <c r="F4" s="83"/>
      <c r="G4" s="9"/>
      <c r="M4" s="11"/>
      <c r="N4" s="84" t="s">
        <v>78</v>
      </c>
      <c r="O4" s="23">
        <f>ปริมาณ!H4</f>
        <v>2564</v>
      </c>
      <c r="P4" s="257" t="s">
        <v>63</v>
      </c>
      <c r="Q4" s="257"/>
      <c r="R4" s="23">
        <f>ปริมาณ!K4</f>
        <v>2564</v>
      </c>
      <c r="S4" s="10" t="s">
        <v>64</v>
      </c>
      <c r="T4" s="69">
        <f>ปริมาณ!N4</f>
        <v>2564</v>
      </c>
    </row>
    <row r="5" spans="1:24" s="16" customFormat="1" ht="24.75" customHeight="1" x14ac:dyDescent="0.2">
      <c r="A5" s="14" t="s">
        <v>5</v>
      </c>
      <c r="B5" s="9"/>
      <c r="C5" s="15"/>
      <c r="D5" s="9"/>
      <c r="E5" s="9"/>
      <c r="F5" s="9"/>
      <c r="L5" s="10"/>
      <c r="M5" s="9"/>
      <c r="N5" s="84" t="s">
        <v>79</v>
      </c>
      <c r="O5" s="23">
        <f>ปริมาณ!H5</f>
        <v>2564</v>
      </c>
      <c r="P5" s="257" t="s">
        <v>65</v>
      </c>
      <c r="Q5" s="257"/>
      <c r="R5" s="23">
        <f>ปริมาณ!K5</f>
        <v>2564</v>
      </c>
      <c r="S5" s="10" t="s">
        <v>66</v>
      </c>
      <c r="T5" s="69">
        <f>ปริมาณ!N5</f>
        <v>2565</v>
      </c>
    </row>
    <row r="6" spans="1:24" ht="24.75" customHeight="1" thickBot="1" x14ac:dyDescent="0.6"/>
    <row r="7" spans="1:24" ht="24.75" customHeight="1" x14ac:dyDescent="0.65">
      <c r="A7" s="252" t="s">
        <v>37</v>
      </c>
      <c r="B7" s="253"/>
      <c r="C7" s="253"/>
      <c r="D7" s="253"/>
      <c r="E7" s="253"/>
      <c r="F7" s="253"/>
      <c r="G7" s="254"/>
      <c r="H7" s="252" t="s">
        <v>48</v>
      </c>
      <c r="I7" s="253"/>
      <c r="J7" s="253"/>
      <c r="K7" s="253"/>
      <c r="L7" s="253"/>
      <c r="M7" s="253"/>
      <c r="N7" s="254"/>
      <c r="O7" s="252" t="s">
        <v>51</v>
      </c>
      <c r="P7" s="253"/>
      <c r="Q7" s="253"/>
      <c r="R7" s="253"/>
      <c r="S7" s="253"/>
      <c r="T7" s="253"/>
      <c r="U7" s="253"/>
      <c r="V7" s="253"/>
      <c r="W7" s="253"/>
      <c r="X7" s="254"/>
    </row>
    <row r="8" spans="1:24" s="2" customFormat="1" ht="24.75" customHeight="1" x14ac:dyDescent="0.2">
      <c r="A8" s="242" t="s">
        <v>9</v>
      </c>
      <c r="B8" s="223"/>
      <c r="C8" s="206" t="s">
        <v>10</v>
      </c>
      <c r="D8" s="206" t="s">
        <v>43</v>
      </c>
      <c r="E8" s="245" t="s">
        <v>36</v>
      </c>
      <c r="F8" s="245" t="s">
        <v>54</v>
      </c>
      <c r="G8" s="250" t="s">
        <v>42</v>
      </c>
      <c r="H8" s="242" t="s">
        <v>9</v>
      </c>
      <c r="I8" s="223"/>
      <c r="J8" s="206" t="s">
        <v>10</v>
      </c>
      <c r="K8" s="206" t="s">
        <v>43</v>
      </c>
      <c r="L8" s="245" t="s">
        <v>36</v>
      </c>
      <c r="M8" s="245" t="s">
        <v>54</v>
      </c>
      <c r="N8" s="255" t="s">
        <v>42</v>
      </c>
      <c r="O8" s="278" t="s">
        <v>9</v>
      </c>
      <c r="P8" s="279"/>
      <c r="Q8" s="279"/>
      <c r="R8" s="279"/>
      <c r="S8" s="279"/>
      <c r="T8" s="206" t="s">
        <v>10</v>
      </c>
      <c r="U8" s="206" t="s">
        <v>43</v>
      </c>
      <c r="V8" s="245" t="s">
        <v>36</v>
      </c>
      <c r="W8" s="245" t="s">
        <v>54</v>
      </c>
      <c r="X8" s="250" t="s">
        <v>42</v>
      </c>
    </row>
    <row r="9" spans="1:24" s="2" customFormat="1" ht="24.75" customHeight="1" x14ac:dyDescent="0.2">
      <c r="A9" s="243"/>
      <c r="B9" s="244"/>
      <c r="C9" s="207"/>
      <c r="D9" s="208"/>
      <c r="E9" s="246"/>
      <c r="F9" s="246"/>
      <c r="G9" s="251"/>
      <c r="H9" s="243"/>
      <c r="I9" s="244"/>
      <c r="J9" s="207"/>
      <c r="K9" s="208"/>
      <c r="L9" s="246"/>
      <c r="M9" s="246"/>
      <c r="N9" s="256"/>
      <c r="O9" s="278"/>
      <c r="P9" s="279"/>
      <c r="Q9" s="279"/>
      <c r="R9" s="279"/>
      <c r="S9" s="279"/>
      <c r="T9" s="207"/>
      <c r="U9" s="208"/>
      <c r="V9" s="246"/>
      <c r="W9" s="246"/>
      <c r="X9" s="251"/>
    </row>
    <row r="10" spans="1:24" s="2" customFormat="1" ht="24.75" customHeight="1" x14ac:dyDescent="0.2">
      <c r="A10" s="41" t="s">
        <v>35</v>
      </c>
      <c r="B10" s="19"/>
      <c r="C10" s="4">
        <v>80</v>
      </c>
      <c r="D10" s="18"/>
      <c r="E10" s="32"/>
      <c r="F10" s="32"/>
      <c r="G10" s="42"/>
      <c r="H10" s="41" t="s">
        <v>35</v>
      </c>
      <c r="I10" s="19"/>
      <c r="J10" s="4">
        <v>80</v>
      </c>
      <c r="K10" s="18"/>
      <c r="L10" s="32"/>
      <c r="M10" s="32"/>
      <c r="N10" s="42"/>
      <c r="O10" s="280" t="s">
        <v>52</v>
      </c>
      <c r="P10" s="281"/>
      <c r="Q10" s="281"/>
      <c r="R10" s="281"/>
      <c r="S10" s="282"/>
      <c r="T10" s="4">
        <v>10</v>
      </c>
      <c r="U10" s="18"/>
      <c r="V10" s="32"/>
      <c r="W10" s="32"/>
      <c r="X10" s="42"/>
    </row>
    <row r="11" spans="1:24" s="2" customFormat="1" ht="24.75" customHeight="1" x14ac:dyDescent="0.2">
      <c r="A11" s="70" t="s">
        <v>67</v>
      </c>
      <c r="B11" s="71">
        <f>ปริมาณ!B11</f>
        <v>0</v>
      </c>
      <c r="C11" s="4">
        <v>40</v>
      </c>
      <c r="D11" s="17"/>
      <c r="E11" s="34"/>
      <c r="F11" s="34"/>
      <c r="G11" s="44"/>
      <c r="H11" s="43">
        <v>1.1000000000000001</v>
      </c>
      <c r="I11" s="71">
        <f>คุณภาพ!B11</f>
        <v>0</v>
      </c>
      <c r="J11" s="4">
        <v>40</v>
      </c>
      <c r="K11" s="17"/>
      <c r="L11" s="34"/>
      <c r="M11" s="34"/>
      <c r="N11" s="44"/>
      <c r="O11" s="53">
        <v>1.1000000000000001</v>
      </c>
      <c r="P11" s="276">
        <f>ผลผลิตของงาน!E9</f>
        <v>0</v>
      </c>
      <c r="Q11" s="276"/>
      <c r="R11" s="276"/>
      <c r="S11" s="277"/>
      <c r="T11" s="79">
        <f>ผลผลิตของงาน!F9</f>
        <v>0</v>
      </c>
      <c r="U11" s="54">
        <v>5</v>
      </c>
      <c r="V11" s="258" t="e">
        <f>(T11*U11)+(T12*U12)+(T13*U13)+(T14*U14)+(T15*U15)+(T16*U16)+(T19*U19)+(T20*U20)+(T21*U21)+(T22*U22)</f>
        <v>#REF!</v>
      </c>
      <c r="W11" s="270" t="e">
        <f>V11*100/((T11*5)+(T12*5)+(T13*5)+(T14*5)+(T15*5)+(T16*5)+(T19*5)+(T20*5)+(T21*5)+(T22*5))</f>
        <v>#REF!</v>
      </c>
      <c r="X11" s="261" t="e">
        <f>IF(W11&gt;=90,5,IF(W11&gt;=80,4,IF(W11&gt;=70,3,IF(W11&gt;=60,2,IF(W11&lt;60,1)))))</f>
        <v>#REF!</v>
      </c>
    </row>
    <row r="12" spans="1:24" s="1" customFormat="1" ht="24.75" customHeight="1" x14ac:dyDescent="0.2">
      <c r="A12" s="45" t="s">
        <v>11</v>
      </c>
      <c r="B12" s="72">
        <f>ปริมาณ!E10</f>
        <v>0</v>
      </c>
      <c r="C12" s="73">
        <f>ปริมาณ!F10</f>
        <v>0</v>
      </c>
      <c r="D12" s="56">
        <v>5</v>
      </c>
      <c r="E12" s="258">
        <f>(C12*D12)+(C13*D13)+(C14*D14)+(C15*D15)+(C16*D16)+(C17*D17)+(C18*D18)</f>
        <v>38</v>
      </c>
      <c r="F12" s="270">
        <f>E12/((C12*5)+(C13*5)+(C14*5)+(C15*5)+(C16*5)+(C17*5)+(C18*5))*100</f>
        <v>76</v>
      </c>
      <c r="G12" s="261">
        <f>IF(F12&gt;=90,5,IF(F12&gt;=80,4,IF(F12&gt;=70,3,IF(F12&gt;=60,2,IF(F12&lt;60,1)))))</f>
        <v>3</v>
      </c>
      <c r="H12" s="45" t="s">
        <v>11</v>
      </c>
      <c r="I12" s="72">
        <f>คุณภาพ!E10</f>
        <v>0</v>
      </c>
      <c r="J12" s="73">
        <f>คุณภาพ!F10</f>
        <v>0</v>
      </c>
      <c r="K12" s="56">
        <v>1</v>
      </c>
      <c r="L12" s="258">
        <f>(J12*K12)+(J13*K13)+(J14*K14)+(J15*K15)+(J16*K16)</f>
        <v>0</v>
      </c>
      <c r="M12" s="270" t="e">
        <f>L12/((J12*5)+(J13*5)+(J14*5)+(J15*5)+(J16*5))*100</f>
        <v>#DIV/0!</v>
      </c>
      <c r="N12" s="261" t="e">
        <f>IF(M12&gt;=90,5,IF(M12&gt;=80,4,IF(M12&gt;=70,3,IF(M12&gt;=60,2,IF(M12&lt;60,1)))))</f>
        <v>#DIV/0!</v>
      </c>
      <c r="O12" s="60">
        <v>1.2</v>
      </c>
      <c r="P12" s="276" t="e">
        <f>ผลผลิตของงาน!#REF!</f>
        <v>#REF!</v>
      </c>
      <c r="Q12" s="276"/>
      <c r="R12" s="276"/>
      <c r="S12" s="277"/>
      <c r="T12" s="79" t="e">
        <f>ผลผลิตของงาน!#REF!</f>
        <v>#REF!</v>
      </c>
      <c r="U12" s="56">
        <v>5</v>
      </c>
      <c r="V12" s="259"/>
      <c r="W12" s="271"/>
      <c r="X12" s="273"/>
    </row>
    <row r="13" spans="1:24" s="1" customFormat="1" ht="24.75" customHeight="1" x14ac:dyDescent="0.2">
      <c r="A13" s="45" t="s">
        <v>12</v>
      </c>
      <c r="B13" s="72">
        <f>ปริมาณ!E11</f>
        <v>0</v>
      </c>
      <c r="C13" s="73">
        <f>ปริมาณ!F11</f>
        <v>0</v>
      </c>
      <c r="D13" s="56">
        <v>5</v>
      </c>
      <c r="E13" s="259"/>
      <c r="F13" s="271"/>
      <c r="G13" s="273"/>
      <c r="H13" s="45" t="s">
        <v>12</v>
      </c>
      <c r="I13" s="72">
        <f>คุณภาพ!E11</f>
        <v>0</v>
      </c>
      <c r="J13" s="73">
        <f>คุณภาพ!F11</f>
        <v>0</v>
      </c>
      <c r="K13" s="56">
        <v>1</v>
      </c>
      <c r="L13" s="259"/>
      <c r="M13" s="271"/>
      <c r="N13" s="273"/>
      <c r="O13" s="60">
        <v>1.3</v>
      </c>
      <c r="P13" s="276" t="e">
        <f>ผลผลิตของงาน!#REF!</f>
        <v>#REF!</v>
      </c>
      <c r="Q13" s="276"/>
      <c r="R13" s="276"/>
      <c r="S13" s="277"/>
      <c r="T13" s="79" t="e">
        <f>ผลผลิตของงาน!#REF!</f>
        <v>#REF!</v>
      </c>
      <c r="U13" s="56">
        <v>5</v>
      </c>
      <c r="V13" s="259"/>
      <c r="W13" s="271"/>
      <c r="X13" s="273"/>
    </row>
    <row r="14" spans="1:24" s="1" customFormat="1" ht="24.75" customHeight="1" x14ac:dyDescent="0.2">
      <c r="A14" s="45" t="s">
        <v>13</v>
      </c>
      <c r="B14" s="72">
        <f>ปริมาณ!E12</f>
        <v>0</v>
      </c>
      <c r="C14" s="73">
        <v>5</v>
      </c>
      <c r="D14" s="56">
        <v>5</v>
      </c>
      <c r="E14" s="259"/>
      <c r="F14" s="271"/>
      <c r="G14" s="273"/>
      <c r="H14" s="45" t="s">
        <v>13</v>
      </c>
      <c r="I14" s="72">
        <f>คุณภาพ!E12</f>
        <v>0</v>
      </c>
      <c r="J14" s="73">
        <f>คุณภาพ!F12</f>
        <v>0</v>
      </c>
      <c r="K14" s="56">
        <v>1</v>
      </c>
      <c r="L14" s="259"/>
      <c r="M14" s="271"/>
      <c r="N14" s="273"/>
      <c r="O14" s="60">
        <v>1.4</v>
      </c>
      <c r="P14" s="276" t="e">
        <f>ผลผลิตของงาน!#REF!</f>
        <v>#REF!</v>
      </c>
      <c r="Q14" s="276"/>
      <c r="R14" s="276"/>
      <c r="S14" s="277"/>
      <c r="T14" s="79" t="e">
        <f>ผลผลิตของงาน!#REF!</f>
        <v>#REF!</v>
      </c>
      <c r="U14" s="56">
        <v>5</v>
      </c>
      <c r="V14" s="259"/>
      <c r="W14" s="271"/>
      <c r="X14" s="273"/>
    </row>
    <row r="15" spans="1:24" s="1" customFormat="1" ht="24.75" customHeight="1" x14ac:dyDescent="0.2">
      <c r="A15" s="45" t="s">
        <v>34</v>
      </c>
      <c r="B15" s="72">
        <f>ปริมาณ!E13</f>
        <v>0</v>
      </c>
      <c r="C15" s="73">
        <f>ปริมาณ!F13</f>
        <v>0</v>
      </c>
      <c r="D15" s="56">
        <v>5</v>
      </c>
      <c r="E15" s="259"/>
      <c r="F15" s="271"/>
      <c r="G15" s="273"/>
      <c r="H15" s="45" t="s">
        <v>34</v>
      </c>
      <c r="I15" s="72">
        <f>คุณภาพ!E13</f>
        <v>0</v>
      </c>
      <c r="J15" s="73">
        <f>คุณภาพ!F13</f>
        <v>0</v>
      </c>
      <c r="K15" s="56">
        <v>1</v>
      </c>
      <c r="L15" s="259"/>
      <c r="M15" s="271"/>
      <c r="N15" s="273"/>
      <c r="O15" s="60">
        <v>1.5</v>
      </c>
      <c r="P15" s="276" t="e">
        <f>ผลผลิตของงาน!#REF!</f>
        <v>#REF!</v>
      </c>
      <c r="Q15" s="276"/>
      <c r="R15" s="276"/>
      <c r="S15" s="277"/>
      <c r="T15" s="79" t="e">
        <f>ผลผลิตของงาน!#REF!</f>
        <v>#REF!</v>
      </c>
      <c r="U15" s="56">
        <v>5</v>
      </c>
      <c r="V15" s="259"/>
      <c r="W15" s="271"/>
      <c r="X15" s="273"/>
    </row>
    <row r="16" spans="1:24" s="1" customFormat="1" ht="24.75" customHeight="1" x14ac:dyDescent="0.2">
      <c r="A16" s="45" t="s">
        <v>31</v>
      </c>
      <c r="B16" s="72">
        <f>ปริมาณ!E14</f>
        <v>0</v>
      </c>
      <c r="C16" s="73">
        <f>ปริมาณ!F14</f>
        <v>0</v>
      </c>
      <c r="D16" s="56">
        <v>5</v>
      </c>
      <c r="E16" s="259"/>
      <c r="F16" s="271"/>
      <c r="G16" s="273"/>
      <c r="H16" s="45" t="s">
        <v>31</v>
      </c>
      <c r="I16" s="72">
        <f>คุณภาพ!E14</f>
        <v>0</v>
      </c>
      <c r="J16" s="73">
        <f>คุณภาพ!F14</f>
        <v>0</v>
      </c>
      <c r="K16" s="56">
        <v>1</v>
      </c>
      <c r="L16" s="260"/>
      <c r="M16" s="272"/>
      <c r="N16" s="274"/>
      <c r="O16" s="60">
        <v>1.6</v>
      </c>
      <c r="P16" s="276" t="e">
        <f>ผลผลิตของงาน!#REF!</f>
        <v>#REF!</v>
      </c>
      <c r="Q16" s="276"/>
      <c r="R16" s="276"/>
      <c r="S16" s="277"/>
      <c r="T16" s="79" t="e">
        <f>ผลผลิตของงาน!#REF!</f>
        <v>#REF!</v>
      </c>
      <c r="U16" s="56">
        <v>5</v>
      </c>
      <c r="V16" s="259"/>
      <c r="W16" s="271"/>
      <c r="X16" s="273"/>
    </row>
    <row r="17" spans="1:24" s="1" customFormat="1" ht="24.75" customHeight="1" x14ac:dyDescent="0.2">
      <c r="A17" s="45"/>
      <c r="B17" s="72"/>
      <c r="C17" s="73">
        <v>3</v>
      </c>
      <c r="D17" s="55">
        <v>3</v>
      </c>
      <c r="E17" s="259"/>
      <c r="F17" s="271"/>
      <c r="G17" s="273"/>
      <c r="H17" s="45"/>
      <c r="I17" s="72"/>
      <c r="J17" s="73"/>
      <c r="K17" s="55"/>
      <c r="L17" s="97"/>
      <c r="M17" s="101"/>
      <c r="N17" s="102"/>
      <c r="O17" s="60"/>
      <c r="P17" s="98"/>
      <c r="Q17" s="98"/>
      <c r="R17" s="98"/>
      <c r="S17" s="99"/>
      <c r="T17" s="79"/>
      <c r="U17" s="55"/>
      <c r="V17" s="259"/>
      <c r="W17" s="271"/>
      <c r="X17" s="273"/>
    </row>
    <row r="18" spans="1:24" s="1" customFormat="1" ht="24.75" customHeight="1" x14ac:dyDescent="0.2">
      <c r="A18" s="45"/>
      <c r="B18" s="72"/>
      <c r="C18" s="73">
        <v>2</v>
      </c>
      <c r="D18" s="55">
        <v>2</v>
      </c>
      <c r="E18" s="259"/>
      <c r="F18" s="271"/>
      <c r="G18" s="273"/>
      <c r="H18" s="45"/>
      <c r="I18" s="72"/>
      <c r="J18" s="73"/>
      <c r="K18" s="55"/>
      <c r="L18" s="97"/>
      <c r="M18" s="101"/>
      <c r="N18" s="102"/>
      <c r="O18" s="60"/>
      <c r="P18" s="98"/>
      <c r="Q18" s="98"/>
      <c r="R18" s="98"/>
      <c r="S18" s="99"/>
      <c r="T18" s="79"/>
      <c r="U18" s="55"/>
      <c r="V18" s="259"/>
      <c r="W18" s="271"/>
      <c r="X18" s="273"/>
    </row>
    <row r="19" spans="1:24" s="1" customFormat="1" ht="24.75" customHeight="1" x14ac:dyDescent="0.2">
      <c r="A19" s="45" t="s">
        <v>68</v>
      </c>
      <c r="B19" s="72" t="str">
        <f>ปริมาณ!B18</f>
        <v>สารบรรณและธุรการ</v>
      </c>
      <c r="C19" s="35">
        <v>20</v>
      </c>
      <c r="D19" s="39"/>
      <c r="E19" s="33"/>
      <c r="F19" s="33"/>
      <c r="G19" s="46"/>
      <c r="H19" s="45">
        <v>1.2</v>
      </c>
      <c r="I19" s="72" t="str">
        <f>คุณภาพ!B18</f>
        <v>สารบรรณและธุรการ</v>
      </c>
      <c r="J19" s="35">
        <v>20</v>
      </c>
      <c r="K19" s="39"/>
      <c r="L19" s="33"/>
      <c r="M19" s="33"/>
      <c r="N19" s="46"/>
      <c r="O19" s="60">
        <v>1.7</v>
      </c>
      <c r="P19" s="276" t="e">
        <f>ผลผลิตของงาน!#REF!</f>
        <v>#REF!</v>
      </c>
      <c r="Q19" s="276"/>
      <c r="R19" s="276"/>
      <c r="S19" s="277"/>
      <c r="T19" s="79" t="e">
        <f>ผลผลิตของงาน!#REF!</f>
        <v>#REF!</v>
      </c>
      <c r="U19" s="55">
        <v>5</v>
      </c>
      <c r="V19" s="259"/>
      <c r="W19" s="271"/>
      <c r="X19" s="273"/>
    </row>
    <row r="20" spans="1:24" s="1" customFormat="1" ht="24.75" customHeight="1" x14ac:dyDescent="0.2">
      <c r="A20" s="45" t="s">
        <v>14</v>
      </c>
      <c r="B20" s="72">
        <f>ปริมาณ!E17</f>
        <v>0</v>
      </c>
      <c r="C20" s="73">
        <f>ปริมาณ!F17</f>
        <v>0</v>
      </c>
      <c r="D20" s="56">
        <v>5</v>
      </c>
      <c r="E20" s="258">
        <f>(C20*D20)+(C21*D21)+(C22*D22)</f>
        <v>0</v>
      </c>
      <c r="F20" s="265" t="e">
        <f>E20*100/((C20*5)+(C21*5)+(C22*5))</f>
        <v>#DIV/0!</v>
      </c>
      <c r="G20" s="261" t="e">
        <f>IF(F20&gt;=90,5,IF(F20&gt;=80,4,IF(F20&gt;=70,3,IF(F20&gt;=60,2,IF(F20&lt;60,1)))))</f>
        <v>#DIV/0!</v>
      </c>
      <c r="H20" s="45" t="s">
        <v>14</v>
      </c>
      <c r="I20" s="72">
        <f>คุณภาพ!E17</f>
        <v>0</v>
      </c>
      <c r="J20" s="73">
        <f>คุณภาพ!F17</f>
        <v>0</v>
      </c>
      <c r="K20" s="56">
        <v>2</v>
      </c>
      <c r="L20" s="258">
        <f>(J20*K20)+(J21*K21)+(J22*K22)</f>
        <v>0</v>
      </c>
      <c r="M20" s="265" t="e">
        <f>L20*100/((J20*5)+(J21*5)+(J22*5))</f>
        <v>#DIV/0!</v>
      </c>
      <c r="N20" s="261" t="e">
        <f>IF(M20&gt;=90,5,IF(M20&gt;=80,4,IF(M20&gt;=70,3,IF(M20&gt;=60,2,IF(M20&lt;60,1)))))</f>
        <v>#DIV/0!</v>
      </c>
      <c r="O20" s="60">
        <v>1.8</v>
      </c>
      <c r="P20" s="276" t="e">
        <f>ผลผลิตของงาน!#REF!</f>
        <v>#REF!</v>
      </c>
      <c r="Q20" s="276"/>
      <c r="R20" s="276"/>
      <c r="S20" s="277"/>
      <c r="T20" s="79" t="e">
        <f>ผลผลิตของงาน!#REF!</f>
        <v>#REF!</v>
      </c>
      <c r="U20" s="56">
        <v>5</v>
      </c>
      <c r="V20" s="259"/>
      <c r="W20" s="271"/>
      <c r="X20" s="273"/>
    </row>
    <row r="21" spans="1:24" s="1" customFormat="1" ht="24.75" customHeight="1" x14ac:dyDescent="0.2">
      <c r="A21" s="45" t="s">
        <v>15</v>
      </c>
      <c r="B21" s="72">
        <f>ปริมาณ!E18</f>
        <v>0</v>
      </c>
      <c r="C21" s="73">
        <f>ปริมาณ!F18</f>
        <v>0</v>
      </c>
      <c r="D21" s="55">
        <v>5</v>
      </c>
      <c r="E21" s="259"/>
      <c r="F21" s="266"/>
      <c r="G21" s="262"/>
      <c r="H21" s="45" t="s">
        <v>15</v>
      </c>
      <c r="I21" s="72">
        <f>คุณภาพ!E18</f>
        <v>0</v>
      </c>
      <c r="J21" s="73">
        <f>คุณภาพ!F18</f>
        <v>0</v>
      </c>
      <c r="K21" s="55">
        <v>2</v>
      </c>
      <c r="L21" s="259"/>
      <c r="M21" s="266"/>
      <c r="N21" s="262"/>
      <c r="O21" s="60">
        <v>1.9</v>
      </c>
      <c r="P21" s="276" t="e">
        <f>ผลผลิตของงาน!#REF!</f>
        <v>#REF!</v>
      </c>
      <c r="Q21" s="276"/>
      <c r="R21" s="276"/>
      <c r="S21" s="277"/>
      <c r="T21" s="79" t="e">
        <f>ผลผลิตของงาน!#REF!</f>
        <v>#REF!</v>
      </c>
      <c r="U21" s="55">
        <v>5</v>
      </c>
      <c r="V21" s="259"/>
      <c r="W21" s="271"/>
      <c r="X21" s="273"/>
    </row>
    <row r="22" spans="1:24" s="1" customFormat="1" ht="24.75" customHeight="1" x14ac:dyDescent="0.2">
      <c r="A22" s="45" t="s">
        <v>32</v>
      </c>
      <c r="B22" s="72">
        <f>ปริมาณ!E20</f>
        <v>0</v>
      </c>
      <c r="C22" s="73">
        <f>ปริมาณ!F20</f>
        <v>0</v>
      </c>
      <c r="D22" s="56">
        <v>5</v>
      </c>
      <c r="E22" s="260"/>
      <c r="F22" s="269"/>
      <c r="G22" s="263"/>
      <c r="H22" s="45" t="s">
        <v>32</v>
      </c>
      <c r="I22" s="72">
        <f>คุณภาพ!E20</f>
        <v>0</v>
      </c>
      <c r="J22" s="73">
        <f>คุณภาพ!F20</f>
        <v>0</v>
      </c>
      <c r="K22" s="56">
        <v>2</v>
      </c>
      <c r="L22" s="260"/>
      <c r="M22" s="269"/>
      <c r="N22" s="263"/>
      <c r="O22" s="61">
        <v>1.1000000000000001</v>
      </c>
      <c r="P22" s="276" t="e">
        <f>ผลผลิตของงาน!#REF!</f>
        <v>#REF!</v>
      </c>
      <c r="Q22" s="276"/>
      <c r="R22" s="276"/>
      <c r="S22" s="277"/>
      <c r="T22" s="79" t="e">
        <f>ผลผลิตของงาน!#REF!</f>
        <v>#REF!</v>
      </c>
      <c r="U22" s="56">
        <v>5</v>
      </c>
      <c r="V22" s="260"/>
      <c r="W22" s="272"/>
      <c r="X22" s="274"/>
    </row>
    <row r="23" spans="1:24" s="1" customFormat="1" ht="24.75" customHeight="1" x14ac:dyDescent="0.2">
      <c r="A23" s="45" t="s">
        <v>69</v>
      </c>
      <c r="B23" s="72">
        <f>ปริมาณ!B22</f>
        <v>0</v>
      </c>
      <c r="C23" s="35">
        <v>20</v>
      </c>
      <c r="D23" s="39"/>
      <c r="E23" s="33"/>
      <c r="F23" s="33"/>
      <c r="G23" s="46"/>
      <c r="H23" s="45">
        <v>1.3</v>
      </c>
      <c r="I23" s="72" t="str">
        <f>คุณภาพ!B22</f>
        <v>ส่งเสริมคุณภาพ</v>
      </c>
      <c r="J23" s="35">
        <v>20</v>
      </c>
      <c r="K23" s="39"/>
      <c r="L23" s="33"/>
      <c r="M23" s="33"/>
      <c r="N23" s="46"/>
      <c r="O23" s="47" t="s">
        <v>53</v>
      </c>
      <c r="P23" s="68"/>
      <c r="Q23" s="31"/>
      <c r="R23" s="30"/>
      <c r="S23" s="31"/>
      <c r="T23" s="35">
        <v>10</v>
      </c>
      <c r="U23" s="39"/>
      <c r="V23" s="33"/>
      <c r="W23" s="33"/>
      <c r="X23" s="46"/>
    </row>
    <row r="24" spans="1:24" s="2" customFormat="1" ht="24.75" customHeight="1" x14ac:dyDescent="0.2">
      <c r="A24" s="45" t="s">
        <v>16</v>
      </c>
      <c r="B24" s="72">
        <f>ปริมาณ!E21</f>
        <v>0</v>
      </c>
      <c r="C24" s="73">
        <f>ปริมาณ!F21</f>
        <v>0</v>
      </c>
      <c r="D24" s="56">
        <v>5</v>
      </c>
      <c r="E24" s="258" t="e">
        <f>(C24*D24)+(C25*D25)+(C26*D26)</f>
        <v>#REF!</v>
      </c>
      <c r="F24" s="265" t="e">
        <f>E24*100/((C24*5)+(C25*5)+(C26*5))</f>
        <v>#REF!</v>
      </c>
      <c r="G24" s="261" t="e">
        <f>IF(F24&gt;=90,5,IF(F24&gt;=80,4,IF(F24&gt;=70,3,IF(F24&gt;=60,2,IF(F24&lt;60,1)))))</f>
        <v>#REF!</v>
      </c>
      <c r="H24" s="45" t="s">
        <v>16</v>
      </c>
      <c r="I24" s="72">
        <f>คุณภาพ!E21</f>
        <v>0</v>
      </c>
      <c r="J24" s="73">
        <f>คุณภาพ!F21</f>
        <v>0</v>
      </c>
      <c r="K24" s="56">
        <v>3</v>
      </c>
      <c r="L24" s="258" t="e">
        <f>(J24*K24)+(J25*K25)+(J26*K26)</f>
        <v>#REF!</v>
      </c>
      <c r="M24" s="265" t="e">
        <f>L24*100/((J24*5)+(J25*5)+(J26*5))</f>
        <v>#REF!</v>
      </c>
      <c r="N24" s="261" t="e">
        <f>IF(M24&gt;=90,5,IF(M24&gt;=80,4,IF(M24&gt;=70,3,IF(M24&gt;=60,2,IF(M24&lt;60,1)))))</f>
        <v>#REF!</v>
      </c>
      <c r="O24" s="60">
        <v>2.1</v>
      </c>
      <c r="P24" s="276">
        <f>ผลผลิตของงาน!E10</f>
        <v>0</v>
      </c>
      <c r="Q24" s="276"/>
      <c r="R24" s="276"/>
      <c r="S24" s="277"/>
      <c r="T24" s="73">
        <f>ผลผลิตของงาน!F10</f>
        <v>0</v>
      </c>
      <c r="U24" s="56">
        <v>5</v>
      </c>
      <c r="V24" s="258" t="e">
        <f>(T24*U24)+(T25*U25)+(T26*U26)+(T27*U27)+(T28*U28)+(T29*U29)+(T30*U30)+(T31*U31)+(T32*U32)+(T33*U33)</f>
        <v>#REF!</v>
      </c>
      <c r="W24" s="270" t="e">
        <f>V24*100/((T24*5)+(T25*5)+(T26*5)+(T27*5)+(T28*5)+(T29*5)+(T30*5)+(T31*5)+(T32*5)+(T33*5))</f>
        <v>#REF!</v>
      </c>
      <c r="X24" s="261" t="e">
        <f>IF(W24&gt;=90,5,IF(W24&gt;=80,4,IF(W24&gt;=70,3,IF(W24&gt;=60,2,IF(W24&lt;60,1)))))</f>
        <v>#REF!</v>
      </c>
    </row>
    <row r="25" spans="1:24" s="2" customFormat="1" ht="24.75" customHeight="1" x14ac:dyDescent="0.2">
      <c r="A25" s="45" t="s">
        <v>17</v>
      </c>
      <c r="B25" s="72">
        <f>ปริมาณ!E22</f>
        <v>0</v>
      </c>
      <c r="C25" s="73">
        <f>ปริมาณ!F22</f>
        <v>0</v>
      </c>
      <c r="D25" s="55">
        <v>5</v>
      </c>
      <c r="E25" s="259"/>
      <c r="F25" s="266"/>
      <c r="G25" s="262"/>
      <c r="H25" s="45" t="s">
        <v>17</v>
      </c>
      <c r="I25" s="72">
        <f>คุณภาพ!E22</f>
        <v>0</v>
      </c>
      <c r="J25" s="73">
        <f>คุณภาพ!F22</f>
        <v>0</v>
      </c>
      <c r="K25" s="55">
        <v>3</v>
      </c>
      <c r="L25" s="259"/>
      <c r="M25" s="266"/>
      <c r="N25" s="262"/>
      <c r="O25" s="60">
        <v>2.2000000000000002</v>
      </c>
      <c r="P25" s="276">
        <f>ผลผลิตของงาน!E11</f>
        <v>0</v>
      </c>
      <c r="Q25" s="276"/>
      <c r="R25" s="276"/>
      <c r="S25" s="277"/>
      <c r="T25" s="73">
        <f>ผลผลิตของงาน!F11</f>
        <v>0</v>
      </c>
      <c r="U25" s="55">
        <v>5</v>
      </c>
      <c r="V25" s="259"/>
      <c r="W25" s="271"/>
      <c r="X25" s="273"/>
    </row>
    <row r="26" spans="1:24" s="2" customFormat="1" ht="24.75" customHeight="1" x14ac:dyDescent="0.2">
      <c r="A26" s="45" t="s">
        <v>33</v>
      </c>
      <c r="B26" s="72" t="e">
        <f>ปริมาณ!#REF!</f>
        <v>#REF!</v>
      </c>
      <c r="C26" s="73" t="e">
        <f>ปริมาณ!#REF!</f>
        <v>#REF!</v>
      </c>
      <c r="D26" s="56">
        <v>5</v>
      </c>
      <c r="E26" s="260"/>
      <c r="F26" s="269"/>
      <c r="G26" s="263"/>
      <c r="H26" s="45" t="s">
        <v>33</v>
      </c>
      <c r="I26" s="72" t="e">
        <f>คุณภาพ!#REF!</f>
        <v>#REF!</v>
      </c>
      <c r="J26" s="73" t="e">
        <f>คุณภาพ!#REF!</f>
        <v>#REF!</v>
      </c>
      <c r="K26" s="56">
        <v>3</v>
      </c>
      <c r="L26" s="260"/>
      <c r="M26" s="269"/>
      <c r="N26" s="263"/>
      <c r="O26" s="60">
        <v>2.2999999999999998</v>
      </c>
      <c r="P26" s="276" t="e">
        <f>ผลผลิตของงาน!#REF!</f>
        <v>#REF!</v>
      </c>
      <c r="Q26" s="276"/>
      <c r="R26" s="276"/>
      <c r="S26" s="277"/>
      <c r="T26" s="73" t="e">
        <f>ผลผลิตของงาน!#REF!</f>
        <v>#REF!</v>
      </c>
      <c r="U26" s="56">
        <v>5</v>
      </c>
      <c r="V26" s="259"/>
      <c r="W26" s="271"/>
      <c r="X26" s="273"/>
    </row>
    <row r="27" spans="1:24" s="3" customFormat="1" ht="24.75" customHeight="1" x14ac:dyDescent="0.2">
      <c r="A27" s="47" t="s">
        <v>25</v>
      </c>
      <c r="B27" s="20"/>
      <c r="C27" s="36">
        <v>10</v>
      </c>
      <c r="D27" s="36"/>
      <c r="E27" s="21"/>
      <c r="F27" s="21"/>
      <c r="G27" s="48"/>
      <c r="H27" s="47" t="s">
        <v>25</v>
      </c>
      <c r="I27" s="20"/>
      <c r="J27" s="36">
        <v>10</v>
      </c>
      <c r="K27" s="36"/>
      <c r="L27" s="21"/>
      <c r="M27" s="21"/>
      <c r="N27" s="48"/>
      <c r="O27" s="60">
        <v>2.4</v>
      </c>
      <c r="P27" s="276" t="e">
        <f>ผลผลิตของงาน!#REF!</f>
        <v>#REF!</v>
      </c>
      <c r="Q27" s="276"/>
      <c r="R27" s="276"/>
      <c r="S27" s="277"/>
      <c r="T27" s="73" t="e">
        <f>ผลผลิตของงาน!#REF!</f>
        <v>#REF!</v>
      </c>
      <c r="U27" s="62">
        <v>5</v>
      </c>
      <c r="V27" s="259"/>
      <c r="W27" s="271"/>
      <c r="X27" s="273"/>
    </row>
    <row r="28" spans="1:24" s="3" customFormat="1" ht="24.75" customHeight="1" x14ac:dyDescent="0.2">
      <c r="A28" s="45" t="s">
        <v>70</v>
      </c>
      <c r="B28" s="72" t="str">
        <f>ปริมาณ!E25</f>
        <v>พัฒนางานที่ทำอยู่</v>
      </c>
      <c r="C28" s="74">
        <f>ปริมาณ!F25</f>
        <v>0</v>
      </c>
      <c r="D28" s="56">
        <v>5</v>
      </c>
      <c r="E28" s="258" t="e">
        <f>(C28*D28)+(C29*D29)+(C30*D30)</f>
        <v>#REF!</v>
      </c>
      <c r="F28" s="265" t="e">
        <f>E28*100/((C28*5)+(C29*5)+(C30*5))</f>
        <v>#REF!</v>
      </c>
      <c r="G28" s="261" t="e">
        <f>IF(F28&gt;=90,5,IF(F28&gt;=80,4,IF(F28&gt;=70,3,IF(F28&gt;=60,2,IF(F28&lt;60,1)))))</f>
        <v>#REF!</v>
      </c>
      <c r="H28" s="45" t="s">
        <v>18</v>
      </c>
      <c r="I28" s="72" t="str">
        <f>คุณภาพ!E25</f>
        <v>พัฒนางานที่ทำอยู่</v>
      </c>
      <c r="J28" s="74">
        <f>คุณภาพ!F25</f>
        <v>0</v>
      </c>
      <c r="K28" s="56">
        <v>4</v>
      </c>
      <c r="L28" s="258" t="e">
        <f>(J28*K28)+(J29*K29)+(J30*K30)</f>
        <v>#REF!</v>
      </c>
      <c r="M28" s="265" t="e">
        <f>L28*100/((J28*5)+(J29*5)+(J30*5))</f>
        <v>#REF!</v>
      </c>
      <c r="N28" s="261" t="e">
        <f>IF(M28&gt;=90,5,IF(M28&gt;=80,4,IF(M28&gt;=70,3,IF(M28&gt;=60,2,IF(M28&lt;60,1)))))</f>
        <v>#REF!</v>
      </c>
      <c r="O28" s="60">
        <v>2.5</v>
      </c>
      <c r="P28" s="276" t="e">
        <f>ผลผลิตของงาน!#REF!</f>
        <v>#REF!</v>
      </c>
      <c r="Q28" s="276"/>
      <c r="R28" s="276"/>
      <c r="S28" s="277"/>
      <c r="T28" s="73" t="e">
        <f>ผลผลิตของงาน!#REF!</f>
        <v>#REF!</v>
      </c>
      <c r="U28" s="56">
        <v>5</v>
      </c>
      <c r="V28" s="259"/>
      <c r="W28" s="271"/>
      <c r="X28" s="273"/>
    </row>
    <row r="29" spans="1:24" s="3" customFormat="1" ht="24.75" customHeight="1" x14ac:dyDescent="0.2">
      <c r="A29" s="45" t="s">
        <v>19</v>
      </c>
      <c r="B29" s="72" t="str">
        <f>ปริมาณ!E26</f>
        <v>พัฒนาตนเองตามตำแหน่งงาน และพัฒนาด้านอื่น ๆ อีกไม่น้อยกว่า 2 ด้าน</v>
      </c>
      <c r="C29" s="74" t="e">
        <f>ปริมาณ!#REF!</f>
        <v>#REF!</v>
      </c>
      <c r="D29" s="56">
        <v>5</v>
      </c>
      <c r="E29" s="259"/>
      <c r="F29" s="266"/>
      <c r="G29" s="262"/>
      <c r="H29" s="45" t="s">
        <v>19</v>
      </c>
      <c r="I29" s="72" t="e">
        <f>คุณภาพ!#REF!</f>
        <v>#REF!</v>
      </c>
      <c r="J29" s="74" t="e">
        <f>คุณภาพ!#REF!</f>
        <v>#REF!</v>
      </c>
      <c r="K29" s="56">
        <v>4</v>
      </c>
      <c r="L29" s="259"/>
      <c r="M29" s="266"/>
      <c r="N29" s="262"/>
      <c r="O29" s="60">
        <v>2.6</v>
      </c>
      <c r="P29" s="276" t="e">
        <f>ผลผลิตของงาน!#REF!</f>
        <v>#REF!</v>
      </c>
      <c r="Q29" s="276"/>
      <c r="R29" s="276"/>
      <c r="S29" s="277"/>
      <c r="T29" s="73" t="e">
        <f>ผลผลิตของงาน!#REF!</f>
        <v>#REF!</v>
      </c>
      <c r="U29" s="56">
        <v>5</v>
      </c>
      <c r="V29" s="259"/>
      <c r="W29" s="271"/>
      <c r="X29" s="273"/>
    </row>
    <row r="30" spans="1:24" s="3" customFormat="1" ht="24.75" customHeight="1" x14ac:dyDescent="0.2">
      <c r="A30" s="45" t="s">
        <v>22</v>
      </c>
      <c r="B30" s="72" t="str">
        <f>ปริมาณ!E26</f>
        <v>พัฒนาตนเองตามตำแหน่งงาน และพัฒนาด้านอื่น ๆ อีกไม่น้อยกว่า 2 ด้าน</v>
      </c>
      <c r="C30" s="74">
        <f>ปริมาณ!F26</f>
        <v>0</v>
      </c>
      <c r="D30" s="56">
        <v>5</v>
      </c>
      <c r="E30" s="260"/>
      <c r="F30" s="269"/>
      <c r="G30" s="263"/>
      <c r="H30" s="45" t="s">
        <v>22</v>
      </c>
      <c r="I30" s="72" t="str">
        <f>คุณภาพ!E26</f>
        <v>พัฒนาตนเองตามตำแหน่งงาน และพัฒนาด้านอื่น ๆ อีกไม่น้อยกว่า 2 ด้าน</v>
      </c>
      <c r="J30" s="74">
        <f>คุณภาพ!F26</f>
        <v>0</v>
      </c>
      <c r="K30" s="56">
        <v>4</v>
      </c>
      <c r="L30" s="260"/>
      <c r="M30" s="269"/>
      <c r="N30" s="263"/>
      <c r="O30" s="60">
        <v>2.7</v>
      </c>
      <c r="P30" s="276" t="e">
        <f>ผลผลิตของงาน!#REF!</f>
        <v>#REF!</v>
      </c>
      <c r="Q30" s="276"/>
      <c r="R30" s="276"/>
      <c r="S30" s="277"/>
      <c r="T30" s="73" t="e">
        <f>ผลผลิตของงาน!#REF!</f>
        <v>#REF!</v>
      </c>
      <c r="U30" s="56">
        <v>5</v>
      </c>
      <c r="V30" s="259"/>
      <c r="W30" s="271"/>
      <c r="X30" s="273"/>
    </row>
    <row r="31" spans="1:24" s="3" customFormat="1" ht="24.75" customHeight="1" x14ac:dyDescent="0.2">
      <c r="A31" s="49" t="s">
        <v>26</v>
      </c>
      <c r="B31" s="5"/>
      <c r="C31" s="37">
        <v>10</v>
      </c>
      <c r="D31" s="40"/>
      <c r="E31" s="27"/>
      <c r="F31" s="27"/>
      <c r="G31" s="50"/>
      <c r="H31" s="49" t="s">
        <v>26</v>
      </c>
      <c r="I31" s="5"/>
      <c r="J31" s="37">
        <v>10</v>
      </c>
      <c r="K31" s="40"/>
      <c r="L31" s="27"/>
      <c r="M31" s="27"/>
      <c r="N31" s="50"/>
      <c r="O31" s="60">
        <v>2.8</v>
      </c>
      <c r="P31" s="276" t="e">
        <f>ผลผลิตของงาน!#REF!</f>
        <v>#REF!</v>
      </c>
      <c r="Q31" s="276"/>
      <c r="R31" s="276"/>
      <c r="S31" s="277"/>
      <c r="T31" s="73" t="e">
        <f>ผลผลิตของงาน!#REF!</f>
        <v>#REF!</v>
      </c>
      <c r="U31" s="56">
        <v>5</v>
      </c>
      <c r="V31" s="259"/>
      <c r="W31" s="271"/>
      <c r="X31" s="273"/>
    </row>
    <row r="32" spans="1:24" s="22" customFormat="1" ht="24.75" customHeight="1" x14ac:dyDescent="0.2">
      <c r="A32" s="51" t="s">
        <v>20</v>
      </c>
      <c r="B32" s="75">
        <f>ปริมาณ!E28</f>
        <v>0</v>
      </c>
      <c r="C32" s="76">
        <f>ปริมาณ!F28</f>
        <v>0</v>
      </c>
      <c r="D32" s="57">
        <v>5</v>
      </c>
      <c r="E32" s="258">
        <f>(C32*D32)+(C33*D33)+(C34*D34)</f>
        <v>0</v>
      </c>
      <c r="F32" s="265" t="e">
        <f>E32*100/((C32*5)+(C33*5)+(C34*5))</f>
        <v>#DIV/0!</v>
      </c>
      <c r="G32" s="261" t="e">
        <f>IF(F32&gt;=90,5,IF(F32&gt;=80,4,IF(F32&gt;=70,3,IF(F32&gt;=60,2,IF(F32&lt;60,1)))))</f>
        <v>#DIV/0!</v>
      </c>
      <c r="H32" s="51" t="s">
        <v>20</v>
      </c>
      <c r="I32" s="75">
        <f>คุณภาพ!E28</f>
        <v>0</v>
      </c>
      <c r="J32" s="76">
        <f>คุณภาพ!F28</f>
        <v>0</v>
      </c>
      <c r="K32" s="57">
        <v>5</v>
      </c>
      <c r="L32" s="258">
        <f>(J32*K32)+(J33*K33)+(J34*K34)</f>
        <v>0</v>
      </c>
      <c r="M32" s="265" t="e">
        <f>L32*100/((J32*5)+(J33*5)+(J34*5))</f>
        <v>#DIV/0!</v>
      </c>
      <c r="N32" s="261" t="e">
        <f>IF(M32&gt;=90,5,IF(M32&gt;=80,4,IF(M32&gt;=70,3,IF(M32&gt;=60,2,IF(M32&lt;60,1)))))</f>
        <v>#DIV/0!</v>
      </c>
      <c r="O32" s="60">
        <v>2.9</v>
      </c>
      <c r="P32" s="276" t="e">
        <f>ผลผลิตของงาน!#REF!</f>
        <v>#REF!</v>
      </c>
      <c r="Q32" s="276"/>
      <c r="R32" s="276"/>
      <c r="S32" s="277"/>
      <c r="T32" s="73" t="e">
        <f>ผลผลิตของงาน!#REF!</f>
        <v>#REF!</v>
      </c>
      <c r="U32" s="57">
        <v>5</v>
      </c>
      <c r="V32" s="259"/>
      <c r="W32" s="271"/>
      <c r="X32" s="273"/>
    </row>
    <row r="33" spans="1:24" s="22" customFormat="1" ht="24.75" customHeight="1" x14ac:dyDescent="0.2">
      <c r="A33" s="51" t="s">
        <v>21</v>
      </c>
      <c r="B33" s="72">
        <f>ปริมาณ!E29</f>
        <v>0</v>
      </c>
      <c r="C33" s="76">
        <f>ปริมาณ!F29</f>
        <v>0</v>
      </c>
      <c r="D33" s="58">
        <v>5</v>
      </c>
      <c r="E33" s="259"/>
      <c r="F33" s="266"/>
      <c r="G33" s="262"/>
      <c r="H33" s="51" t="s">
        <v>21</v>
      </c>
      <c r="I33" s="72">
        <f>คุณภาพ!E29</f>
        <v>0</v>
      </c>
      <c r="J33" s="76">
        <f>คุณภาพ!F29</f>
        <v>0</v>
      </c>
      <c r="K33" s="58">
        <v>5</v>
      </c>
      <c r="L33" s="259"/>
      <c r="M33" s="266"/>
      <c r="N33" s="262"/>
      <c r="O33" s="61">
        <v>2.1</v>
      </c>
      <c r="P33" s="276" t="e">
        <f>ผลผลิตของงาน!#REF!</f>
        <v>#REF!</v>
      </c>
      <c r="Q33" s="276"/>
      <c r="R33" s="276"/>
      <c r="S33" s="277"/>
      <c r="T33" s="73" t="e">
        <f>ผลผลิตของงาน!#REF!</f>
        <v>#REF!</v>
      </c>
      <c r="U33" s="58">
        <v>5</v>
      </c>
      <c r="V33" s="260"/>
      <c r="W33" s="272"/>
      <c r="X33" s="274"/>
    </row>
    <row r="34" spans="1:24" s="22" customFormat="1" ht="24.75" customHeight="1" thickBot="1" x14ac:dyDescent="0.25">
      <c r="A34" s="52" t="s">
        <v>47</v>
      </c>
      <c r="B34" s="77">
        <f>ปริมาณ!E30</f>
        <v>0</v>
      </c>
      <c r="C34" s="78">
        <f>ปริมาณ!F30</f>
        <v>0</v>
      </c>
      <c r="D34" s="59">
        <v>5</v>
      </c>
      <c r="E34" s="264"/>
      <c r="F34" s="267"/>
      <c r="G34" s="268"/>
      <c r="H34" s="52" t="s">
        <v>47</v>
      </c>
      <c r="I34" s="77">
        <f>คุณภาพ!E30</f>
        <v>0</v>
      </c>
      <c r="J34" s="80">
        <f>คุณภาพ!F30</f>
        <v>0</v>
      </c>
      <c r="K34" s="59">
        <v>5</v>
      </c>
      <c r="L34" s="264"/>
      <c r="M34" s="267"/>
      <c r="N34" s="268"/>
      <c r="O34" s="284"/>
      <c r="P34" s="285"/>
      <c r="Q34" s="285"/>
      <c r="R34" s="285"/>
      <c r="S34" s="286"/>
      <c r="T34" s="64"/>
      <c r="U34" s="63"/>
      <c r="V34" s="65"/>
      <c r="W34" s="66"/>
      <c r="X34" s="67"/>
    </row>
    <row r="35" spans="1:24" s="24" customFormat="1" ht="15" customHeight="1" x14ac:dyDescent="0.2">
      <c r="A35" s="13"/>
      <c r="B35" s="13"/>
      <c r="C35" s="23"/>
      <c r="D35" s="13"/>
      <c r="N35" s="8"/>
    </row>
    <row r="36" spans="1:24" ht="24.75" customHeight="1" x14ac:dyDescent="0.55000000000000004">
      <c r="B36" s="25"/>
      <c r="C36" s="6"/>
      <c r="D36" s="25"/>
      <c r="G36" s="26" t="s">
        <v>0</v>
      </c>
      <c r="H36" s="6"/>
      <c r="J36" s="275" t="s">
        <v>1</v>
      </c>
      <c r="K36" s="275"/>
      <c r="L36" s="275"/>
      <c r="M36" s="275"/>
      <c r="N36" s="26" t="s">
        <v>0</v>
      </c>
      <c r="O36" s="6"/>
      <c r="P36" s="6"/>
      <c r="T36" s="275" t="s">
        <v>3</v>
      </c>
      <c r="U36" s="275"/>
      <c r="V36" s="275"/>
    </row>
    <row r="37" spans="1:24" ht="19.5" customHeight="1" x14ac:dyDescent="0.55000000000000004">
      <c r="B37" s="25"/>
      <c r="C37" s="29"/>
      <c r="D37" s="6"/>
      <c r="H37" s="287" t="str">
        <f>ปริมาณ!B4</f>
        <v xml:space="preserve"> </v>
      </c>
      <c r="I37" s="287"/>
      <c r="J37" s="6"/>
      <c r="K37" s="6"/>
      <c r="M37" s="28"/>
      <c r="O37" s="283" t="s">
        <v>76</v>
      </c>
      <c r="P37" s="283"/>
      <c r="Q37" s="283"/>
      <c r="R37" s="283"/>
      <c r="S37" s="283"/>
      <c r="T37" s="6"/>
      <c r="U37" s="6"/>
    </row>
    <row r="38" spans="1:24" ht="15" customHeight="1" x14ac:dyDescent="0.55000000000000004">
      <c r="B38" s="25"/>
      <c r="C38" s="29"/>
      <c r="D38" s="6"/>
      <c r="H38" s="283" t="s">
        <v>2</v>
      </c>
      <c r="I38" s="283"/>
      <c r="J38" s="6"/>
      <c r="K38" s="6"/>
      <c r="M38" s="28"/>
      <c r="O38" s="283" t="s">
        <v>2</v>
      </c>
      <c r="P38" s="283"/>
      <c r="Q38" s="283"/>
      <c r="R38" s="283"/>
      <c r="S38" s="283"/>
      <c r="T38" s="6"/>
      <c r="U38" s="6"/>
    </row>
  </sheetData>
  <mergeCells count="88">
    <mergeCell ref="E12:E18"/>
    <mergeCell ref="F12:F18"/>
    <mergeCell ref="G12:G18"/>
    <mergeCell ref="O34:S34"/>
    <mergeCell ref="H37:I37"/>
    <mergeCell ref="P26:S26"/>
    <mergeCell ref="P27:S27"/>
    <mergeCell ref="P28:S28"/>
    <mergeCell ref="P29:S29"/>
    <mergeCell ref="P14:S14"/>
    <mergeCell ref="P15:S15"/>
    <mergeCell ref="P16:S16"/>
    <mergeCell ref="P19:S19"/>
    <mergeCell ref="P20:S20"/>
    <mergeCell ref="L20:L22"/>
    <mergeCell ref="M20:M22"/>
    <mergeCell ref="H38:I38"/>
    <mergeCell ref="O37:S37"/>
    <mergeCell ref="O38:S38"/>
    <mergeCell ref="J36:M36"/>
    <mergeCell ref="L32:L34"/>
    <mergeCell ref="M32:M34"/>
    <mergeCell ref="N32:N34"/>
    <mergeCell ref="P5:Q5"/>
    <mergeCell ref="P11:S11"/>
    <mergeCell ref="O8:S9"/>
    <mergeCell ref="P12:S12"/>
    <mergeCell ref="O7:X7"/>
    <mergeCell ref="T8:T9"/>
    <mergeCell ref="U8:U9"/>
    <mergeCell ref="V8:V9"/>
    <mergeCell ref="W8:W9"/>
    <mergeCell ref="X8:X9"/>
    <mergeCell ref="O10:S10"/>
    <mergeCell ref="W24:W33"/>
    <mergeCell ref="X24:X33"/>
    <mergeCell ref="P22:S22"/>
    <mergeCell ref="V11:V22"/>
    <mergeCell ref="W11:W22"/>
    <mergeCell ref="X11:X22"/>
    <mergeCell ref="P21:S21"/>
    <mergeCell ref="P13:S13"/>
    <mergeCell ref="P30:S30"/>
    <mergeCell ref="P31:S31"/>
    <mergeCell ref="P32:S32"/>
    <mergeCell ref="P33:S33"/>
    <mergeCell ref="P24:S24"/>
    <mergeCell ref="P25:S25"/>
    <mergeCell ref="L12:L16"/>
    <mergeCell ref="M12:M16"/>
    <mergeCell ref="N12:N16"/>
    <mergeCell ref="T36:V36"/>
    <mergeCell ref="V24:V33"/>
    <mergeCell ref="N20:N22"/>
    <mergeCell ref="L24:L26"/>
    <mergeCell ref="M24:M26"/>
    <mergeCell ref="N24:N26"/>
    <mergeCell ref="L28:L30"/>
    <mergeCell ref="M28:M30"/>
    <mergeCell ref="N28:N30"/>
    <mergeCell ref="E20:E22"/>
    <mergeCell ref="G20:G22"/>
    <mergeCell ref="E24:E26"/>
    <mergeCell ref="G24:G26"/>
    <mergeCell ref="E32:E34"/>
    <mergeCell ref="F32:F34"/>
    <mergeCell ref="G32:G34"/>
    <mergeCell ref="F20:F22"/>
    <mergeCell ref="F24:F26"/>
    <mergeCell ref="E28:E30"/>
    <mergeCell ref="F28:F30"/>
    <mergeCell ref="G28:G30"/>
    <mergeCell ref="A8:B9"/>
    <mergeCell ref="C8:C9"/>
    <mergeCell ref="E8:E9"/>
    <mergeCell ref="A1:X1"/>
    <mergeCell ref="G8:G9"/>
    <mergeCell ref="H7:N7"/>
    <mergeCell ref="H8:I9"/>
    <mergeCell ref="J8:J9"/>
    <mergeCell ref="K8:K9"/>
    <mergeCell ref="L8:L9"/>
    <mergeCell ref="F8:F9"/>
    <mergeCell ref="A7:G7"/>
    <mergeCell ref="D8:D9"/>
    <mergeCell ref="M8:M9"/>
    <mergeCell ref="N8:N9"/>
    <mergeCell ref="P4:Q4"/>
  </mergeCells>
  <printOptions horizontalCentered="1"/>
  <pageMargins left="0.19685039370078741" right="0.19685039370078741" top="0.39370078740157483" bottom="0.19685039370078741" header="0.31496062992125984" footer="0.31496062992125984"/>
  <pageSetup paperSize="9" scale="53" orientation="landscape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zoomScale="80" zoomScaleNormal="80" zoomScaleSheetLayoutView="80" workbookViewId="0">
      <selection activeCell="P6" sqref="P6"/>
    </sheetView>
  </sheetViews>
  <sheetFormatPr defaultColWidth="9" defaultRowHeight="24.75" customHeight="1" x14ac:dyDescent="0.55000000000000004"/>
  <cols>
    <col min="1" max="1" width="6.875" style="147" customWidth="1"/>
    <col min="2" max="2" width="34.25" style="147" customWidth="1"/>
    <col min="3" max="3" width="8.125" style="150" customWidth="1"/>
    <col min="4" max="4" width="6" style="147" customWidth="1"/>
    <col min="5" max="5" width="35.75" style="95" customWidth="1"/>
    <col min="6" max="6" width="36" style="95" customWidth="1"/>
    <col min="7" max="12" width="7.75" style="95" customWidth="1"/>
    <col min="13" max="13" width="10.625" style="152" customWidth="1"/>
    <col min="14" max="16384" width="9" style="95"/>
  </cols>
  <sheetData>
    <row r="1" spans="1:13" ht="24.75" customHeight="1" thickBot="1" x14ac:dyDescent="0.6">
      <c r="A1" s="210" t="s">
        <v>73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2"/>
    </row>
    <row r="2" spans="1:13" ht="13.5" customHeight="1" x14ac:dyDescent="0.55000000000000004">
      <c r="A2" s="106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</row>
    <row r="3" spans="1:13" s="107" customFormat="1" ht="24.75" customHeight="1" x14ac:dyDescent="0.2">
      <c r="A3" s="107" t="s">
        <v>58</v>
      </c>
      <c r="B3" s="108" t="str">
        <f>คุณภาพ!B3</f>
        <v>สำนักวิทยบริการและเทคโนโลยีสารสนเทศ</v>
      </c>
      <c r="C3" s="107" t="s">
        <v>61</v>
      </c>
      <c r="D3" s="108">
        <f>ปริมาณ!D3</f>
        <v>0</v>
      </c>
      <c r="M3" s="110"/>
    </row>
    <row r="4" spans="1:13" s="108" customFormat="1" ht="24.75" customHeight="1" x14ac:dyDescent="0.2">
      <c r="A4" s="111" t="s">
        <v>60</v>
      </c>
      <c r="B4" s="108" t="str">
        <f>ปริมาณ!B4</f>
        <v xml:space="preserve"> </v>
      </c>
      <c r="C4" s="107" t="s">
        <v>62</v>
      </c>
      <c r="D4" s="108">
        <f>ปริมาณ!D4</f>
        <v>0</v>
      </c>
      <c r="E4" s="111"/>
      <c r="F4" s="172" t="s">
        <v>94</v>
      </c>
      <c r="G4" s="109">
        <f>ปริมาณ!H4</f>
        <v>2564</v>
      </c>
      <c r="H4" s="107" t="s">
        <v>63</v>
      </c>
      <c r="J4" s="144">
        <f>ปริมาณ!K4</f>
        <v>2564</v>
      </c>
      <c r="K4" s="107" t="s">
        <v>64</v>
      </c>
      <c r="M4" s="92">
        <f>ปริมาณ!N4</f>
        <v>2564</v>
      </c>
    </row>
    <row r="5" spans="1:13" s="108" customFormat="1" ht="24.75" customHeight="1" x14ac:dyDescent="0.2">
      <c r="A5" s="111" t="s">
        <v>80</v>
      </c>
      <c r="B5" s="107"/>
      <c r="C5" s="106"/>
      <c r="D5" s="107"/>
      <c r="E5" s="107"/>
      <c r="F5" s="172" t="s">
        <v>95</v>
      </c>
      <c r="G5" s="109">
        <f>ปริมาณ!H5</f>
        <v>2564</v>
      </c>
      <c r="H5" s="107" t="s">
        <v>65</v>
      </c>
      <c r="J5" s="144">
        <f>ปริมาณ!K5</f>
        <v>2564</v>
      </c>
      <c r="K5" s="107" t="s">
        <v>66</v>
      </c>
      <c r="M5" s="92">
        <f>ปริมาณ!N5</f>
        <v>2565</v>
      </c>
    </row>
    <row r="6" spans="1:13" s="113" customFormat="1" ht="24.75" customHeight="1" x14ac:dyDescent="0.2">
      <c r="A6" s="213" t="s">
        <v>8</v>
      </c>
      <c r="B6" s="214"/>
      <c r="C6" s="206" t="s">
        <v>10</v>
      </c>
      <c r="D6" s="217" t="s">
        <v>9</v>
      </c>
      <c r="E6" s="218"/>
      <c r="F6" s="198" t="s">
        <v>7</v>
      </c>
      <c r="G6" s="221" t="s">
        <v>104</v>
      </c>
      <c r="H6" s="222"/>
      <c r="I6" s="222"/>
      <c r="J6" s="222"/>
      <c r="K6" s="223"/>
      <c r="L6" s="213" t="s">
        <v>6</v>
      </c>
      <c r="M6" s="214"/>
    </row>
    <row r="7" spans="1:13" s="113" customFormat="1" ht="24.75" customHeight="1" x14ac:dyDescent="0.2">
      <c r="A7" s="224"/>
      <c r="B7" s="225"/>
      <c r="C7" s="208"/>
      <c r="D7" s="239"/>
      <c r="E7" s="240"/>
      <c r="F7" s="200"/>
      <c r="G7" s="291"/>
      <c r="H7" s="292"/>
      <c r="I7" s="292"/>
      <c r="J7" s="292"/>
      <c r="K7" s="244"/>
      <c r="L7" s="224"/>
      <c r="M7" s="225"/>
    </row>
    <row r="8" spans="1:13" s="113" customFormat="1" ht="24.75" customHeight="1" x14ac:dyDescent="0.2">
      <c r="A8" s="195" t="s">
        <v>24</v>
      </c>
      <c r="B8" s="196"/>
      <c r="C8" s="196"/>
      <c r="D8" s="196"/>
      <c r="E8" s="196"/>
      <c r="F8" s="116"/>
      <c r="G8" s="177"/>
      <c r="H8" s="177"/>
      <c r="I8" s="177"/>
      <c r="J8" s="177"/>
      <c r="K8" s="177"/>
      <c r="L8" s="116"/>
      <c r="M8" s="117"/>
    </row>
    <row r="9" spans="1:13" s="113" customFormat="1" ht="24" x14ac:dyDescent="0.2">
      <c r="A9" s="168" t="s">
        <v>49</v>
      </c>
      <c r="B9" s="169"/>
      <c r="C9" s="170">
        <v>10</v>
      </c>
      <c r="D9" s="167">
        <v>1.1000000000000001</v>
      </c>
      <c r="E9" s="126"/>
      <c r="F9" s="126"/>
      <c r="G9" s="237"/>
      <c r="H9" s="300"/>
      <c r="I9" s="300"/>
      <c r="J9" s="300"/>
      <c r="K9" s="238"/>
      <c r="L9" s="237"/>
      <c r="M9" s="238"/>
    </row>
    <row r="10" spans="1:13" s="137" customFormat="1" ht="24" x14ac:dyDescent="0.2">
      <c r="A10" s="171" t="s">
        <v>50</v>
      </c>
      <c r="B10" s="166"/>
      <c r="C10" s="235">
        <v>10</v>
      </c>
      <c r="D10" s="167">
        <v>2.1</v>
      </c>
      <c r="E10" s="126"/>
      <c r="F10" s="126"/>
      <c r="G10" s="237"/>
      <c r="H10" s="300"/>
      <c r="I10" s="300"/>
      <c r="J10" s="300"/>
      <c r="K10" s="238"/>
      <c r="L10" s="237"/>
      <c r="M10" s="238"/>
    </row>
    <row r="11" spans="1:13" s="137" customFormat="1" ht="24" x14ac:dyDescent="0.2">
      <c r="A11" s="156"/>
      <c r="B11" s="155"/>
      <c r="C11" s="288"/>
      <c r="D11" s="184">
        <v>2.2000000000000002</v>
      </c>
      <c r="E11" s="185"/>
      <c r="F11" s="185"/>
      <c r="G11" s="289"/>
      <c r="H11" s="293"/>
      <c r="I11" s="293"/>
      <c r="J11" s="293"/>
      <c r="K11" s="290"/>
      <c r="L11" s="289"/>
      <c r="M11" s="290"/>
    </row>
    <row r="12" spans="1:13" s="137" customFormat="1" ht="24" x14ac:dyDescent="0.2">
      <c r="A12" s="156"/>
      <c r="B12" s="155"/>
      <c r="C12" s="186"/>
      <c r="D12" s="190"/>
      <c r="E12" s="189"/>
      <c r="F12" s="189"/>
      <c r="G12" s="294"/>
      <c r="H12" s="295"/>
      <c r="I12" s="295"/>
      <c r="J12" s="295"/>
      <c r="K12" s="296"/>
      <c r="L12" s="192"/>
      <c r="M12" s="189"/>
    </row>
    <row r="13" spans="1:13" s="137" customFormat="1" ht="24" x14ac:dyDescent="0.2">
      <c r="A13" s="156"/>
      <c r="B13" s="155"/>
      <c r="C13" s="186"/>
      <c r="D13" s="190"/>
      <c r="E13" s="189"/>
      <c r="F13" s="189"/>
      <c r="G13" s="294"/>
      <c r="H13" s="295"/>
      <c r="I13" s="295"/>
      <c r="J13" s="295"/>
      <c r="K13" s="296"/>
      <c r="L13" s="192"/>
      <c r="M13" s="189"/>
    </row>
    <row r="14" spans="1:13" s="137" customFormat="1" ht="24" x14ac:dyDescent="0.2">
      <c r="A14" s="156"/>
      <c r="B14" s="155"/>
      <c r="C14" s="186"/>
      <c r="D14" s="190"/>
      <c r="E14" s="189"/>
      <c r="F14" s="189"/>
      <c r="G14" s="294"/>
      <c r="H14" s="295"/>
      <c r="I14" s="295"/>
      <c r="J14" s="295"/>
      <c r="K14" s="296"/>
      <c r="L14" s="192"/>
      <c r="M14" s="189"/>
    </row>
    <row r="15" spans="1:13" s="137" customFormat="1" ht="24" x14ac:dyDescent="0.2">
      <c r="A15" s="156"/>
      <c r="B15" s="155"/>
      <c r="C15" s="186"/>
      <c r="D15" s="190"/>
      <c r="E15" s="189"/>
      <c r="F15" s="189"/>
      <c r="G15" s="294"/>
      <c r="H15" s="295"/>
      <c r="I15" s="295"/>
      <c r="J15" s="295"/>
      <c r="K15" s="296"/>
      <c r="L15" s="192"/>
      <c r="M15" s="189"/>
    </row>
    <row r="16" spans="1:13" s="137" customFormat="1" ht="24" x14ac:dyDescent="0.2">
      <c r="A16" s="156"/>
      <c r="B16" s="155"/>
      <c r="C16" s="186"/>
      <c r="D16" s="190"/>
      <c r="E16" s="189"/>
      <c r="F16" s="187"/>
      <c r="G16" s="294"/>
      <c r="H16" s="295"/>
      <c r="I16" s="295"/>
      <c r="J16" s="295"/>
      <c r="K16" s="296"/>
      <c r="L16" s="192"/>
      <c r="M16" s="189"/>
    </row>
    <row r="17" spans="1:13" s="137" customFormat="1" ht="24" x14ac:dyDescent="0.2">
      <c r="A17" s="90"/>
      <c r="B17" s="91"/>
      <c r="C17" s="179"/>
      <c r="D17" s="191"/>
      <c r="E17" s="163"/>
      <c r="F17" s="188"/>
      <c r="G17" s="297"/>
      <c r="H17" s="298"/>
      <c r="I17" s="298"/>
      <c r="J17" s="298"/>
      <c r="K17" s="299"/>
      <c r="L17" s="164"/>
      <c r="M17" s="163"/>
    </row>
    <row r="18" spans="1:13" s="87" customFormat="1" ht="15" customHeight="1" x14ac:dyDescent="0.2">
      <c r="A18" s="108"/>
      <c r="B18" s="108"/>
      <c r="C18" s="144"/>
      <c r="D18" s="108"/>
      <c r="M18" s="146"/>
    </row>
    <row r="19" spans="1:13" ht="24.75" customHeight="1" x14ac:dyDescent="0.55000000000000004">
      <c r="A19" s="86" t="s">
        <v>0</v>
      </c>
      <c r="B19" s="94" t="s">
        <v>81</v>
      </c>
      <c r="C19" s="148"/>
      <c r="E19" s="95" t="s">
        <v>92</v>
      </c>
      <c r="F19" s="95" t="s">
        <v>102</v>
      </c>
      <c r="G19" s="148" t="s">
        <v>0</v>
      </c>
      <c r="H19" s="95" t="s">
        <v>93</v>
      </c>
      <c r="I19" s="148"/>
      <c r="J19" s="148"/>
      <c r="L19" s="197" t="s">
        <v>3</v>
      </c>
      <c r="M19" s="197"/>
    </row>
    <row r="20" spans="1:13" ht="19.5" customHeight="1" x14ac:dyDescent="0.55000000000000004">
      <c r="A20" s="86"/>
      <c r="B20" s="95" t="s">
        <v>100</v>
      </c>
      <c r="E20" s="150" t="s">
        <v>101</v>
      </c>
      <c r="H20" s="193" t="s">
        <v>76</v>
      </c>
      <c r="I20" s="193"/>
      <c r="J20" s="193"/>
      <c r="K20" s="193"/>
      <c r="L20" s="103"/>
      <c r="M20" s="95"/>
    </row>
    <row r="21" spans="1:13" ht="15" customHeight="1" x14ac:dyDescent="0.55000000000000004">
      <c r="A21" s="86"/>
      <c r="B21" s="94" t="s">
        <v>82</v>
      </c>
      <c r="E21" s="103" t="s">
        <v>2</v>
      </c>
      <c r="H21" s="193" t="s">
        <v>2</v>
      </c>
      <c r="I21" s="193"/>
      <c r="J21" s="193"/>
      <c r="K21" s="193"/>
      <c r="L21" s="103"/>
      <c r="M21" s="95"/>
    </row>
    <row r="23" spans="1:13" ht="24.75" customHeight="1" x14ac:dyDescent="0.55000000000000004">
      <c r="H23" s="148"/>
      <c r="I23" s="148"/>
      <c r="J23" s="148"/>
      <c r="M23" s="151"/>
    </row>
    <row r="24" spans="1:13" ht="24.75" customHeight="1" x14ac:dyDescent="0.55000000000000004">
      <c r="J24" s="103"/>
      <c r="K24" s="151"/>
      <c r="L24" s="151"/>
      <c r="M24" s="95"/>
    </row>
    <row r="25" spans="1:13" ht="24.75" customHeight="1" x14ac:dyDescent="0.55000000000000004">
      <c r="J25" s="103"/>
      <c r="K25" s="152"/>
      <c r="L25" s="152"/>
      <c r="M25" s="95"/>
    </row>
  </sheetData>
  <mergeCells count="18">
    <mergeCell ref="H20:K20"/>
    <mergeCell ref="H21:K21"/>
    <mergeCell ref="A8:E8"/>
    <mergeCell ref="L9:M9"/>
    <mergeCell ref="C10:C11"/>
    <mergeCell ref="L10:M10"/>
    <mergeCell ref="L11:M11"/>
    <mergeCell ref="L19:M19"/>
    <mergeCell ref="G9:K9"/>
    <mergeCell ref="G10:K10"/>
    <mergeCell ref="G11:K17"/>
    <mergeCell ref="A1:M1"/>
    <mergeCell ref="A6:B7"/>
    <mergeCell ref="C6:C7"/>
    <mergeCell ref="D6:E7"/>
    <mergeCell ref="F6:F7"/>
    <mergeCell ref="L6:M7"/>
    <mergeCell ref="G6:K7"/>
  </mergeCells>
  <printOptions horizontalCentered="1"/>
  <pageMargins left="0.19685039370078741" right="0.19685039370078741" top="0.39370078740157483" bottom="0.19685039370078741" header="0.31496062992125984" footer="0.31496062992125984"/>
  <pageSetup paperSize="9" scale="70" orientation="landscape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9</vt:i4>
      </vt:variant>
    </vt:vector>
  </HeadingPairs>
  <TitlesOfParts>
    <vt:vector size="14" baseType="lpstr">
      <vt:lpstr>ปริมาณ</vt:lpstr>
      <vt:lpstr>คุณภาพ</vt:lpstr>
      <vt:lpstr>ผลผลิตของงาน</vt:lpstr>
      <vt:lpstr>คำนวณคะแนนใน HRD </vt:lpstr>
      <vt:lpstr>ผลผลิตของงาน (ผอ)</vt:lpstr>
      <vt:lpstr>'คำนวณคะแนนใน HRD '!Print_Area</vt:lpstr>
      <vt:lpstr>คุณภาพ!Print_Area</vt:lpstr>
      <vt:lpstr>ปริมาณ!Print_Area</vt:lpstr>
      <vt:lpstr>ผลผลิตของงาน!Print_Area</vt:lpstr>
      <vt:lpstr>'ผลผลิตของงาน (ผอ)'!Print_Area</vt:lpstr>
      <vt:lpstr>คุณภาพ!Print_Titles</vt:lpstr>
      <vt:lpstr>ปริมาณ!Print_Titles</vt:lpstr>
      <vt:lpstr>ผลผลิตของงาน!Print_Titles</vt:lpstr>
      <vt:lpstr>'ผลผลิตของงาน (ผอ)'!Print_Titles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FinanceWasukri</dc:creator>
  <cp:lastModifiedBy>toon</cp:lastModifiedBy>
  <cp:lastPrinted>2021-07-08T08:30:42Z</cp:lastPrinted>
  <dcterms:created xsi:type="dcterms:W3CDTF">2018-02-16T10:50:13Z</dcterms:created>
  <dcterms:modified xsi:type="dcterms:W3CDTF">2021-12-15T04:53:33Z</dcterms:modified>
</cp:coreProperties>
</file>